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4710" windowWidth="20550" windowHeight="4755"/>
  </bookViews>
  <sheets>
    <sheet name="DEP-ADV-REV" sheetId="4" r:id="rId1"/>
    <sheet name="WS-ADV-REV" sheetId="5" r:id="rId2"/>
    <sheet name="kcc-Total-REV" sheetId="6" r:id="rId3"/>
    <sheet name="min-dis-rev" sheetId="7" r:id="rId4"/>
    <sheet name="min-women-REV" sheetId="8" r:id="rId5"/>
    <sheet name="PRI-SEC-ADV-BANKS" sheetId="9" r:id="rId6"/>
    <sheet name="ACP-PRIORITY-banks" sheetId="10" r:id="rId7"/>
    <sheet name="LBS-I Tot" sheetId="11" r:id="rId8"/>
    <sheet name="LBS-II Tot" sheetId="12" r:id="rId9"/>
    <sheet name="LBS-iii-tOT" sheetId="13" r:id="rId10"/>
    <sheet name="REPORT-pmegp-npa level" sheetId="14" r:id="rId11"/>
    <sheet name="NPA" sheetId="15" r:id="rId12"/>
    <sheet name="KPMR &amp; KACOMP" sheetId="16" r:id="rId13"/>
    <sheet name="Pendency" sheetId="17" r:id="rId14"/>
    <sheet name="ST-TL" sheetId="18" r:id="rId15"/>
    <sheet name="SHGs - Comm. Bks" sheetId="1" r:id="rId16"/>
    <sheet name="SHGs - RRBs" sheetId="2" r:id="rId17"/>
    <sheet name="SHGs - Coop Bks" sheetId="3" r:id="rId18"/>
    <sheet name="SHGs - All Banks" sheetId="19" r:id="rId19"/>
  </sheets>
  <externalReferences>
    <externalReference r:id="rId20"/>
    <externalReference r:id="rId21"/>
    <externalReference r:id="rId22"/>
    <externalReference r:id="rId23"/>
  </externalReferences>
  <definedNames>
    <definedName name="\P" localSheetId="6">#REF!</definedName>
    <definedName name="\P" localSheetId="7">#REF!</definedName>
    <definedName name="\P" localSheetId="8">#REF!</definedName>
    <definedName name="\P" localSheetId="9">#REF!</definedName>
    <definedName name="\P" localSheetId="5">#REF!</definedName>
    <definedName name="\P">'[1]For-data-entry'!#REF!</definedName>
    <definedName name="_xlnm.Print_Area" localSheetId="7">'LBS-I Tot'!$A$1:$F$40</definedName>
    <definedName name="_xlnm.Print_Area" localSheetId="8">'LBS-II Tot'!$A$1:$F$38</definedName>
    <definedName name="_xlnm.Print_Area" localSheetId="9">'LBS-iii-tOT'!$A$1:$F$40</definedName>
    <definedName name="_xlnm.Print_Area" localSheetId="3">'min-dis-rev'!$A$1:$AD$76</definedName>
    <definedName name="_xlnm.Print_Area" localSheetId="5">'PRI-SEC-ADV-BANKS'!$A$1:$V$70</definedName>
    <definedName name="_xlnm.Print_Area" localSheetId="10">'REPORT-pmegp-npa level'!$A$1:$N$63</definedName>
    <definedName name="_xlnm.Print_Area" localSheetId="14">'ST-TL'!$A$1:$N$50</definedName>
    <definedName name="_xlnm.Print_Titles" localSheetId="10">'REPORT-pmegp-npa level'!$2:$4</definedName>
    <definedName name="_xlnm.Print_Titles" localSheetId="14">'ST-TL'!$2:$4</definedName>
  </definedNames>
  <calcPr calcId="124519"/>
</workbook>
</file>

<file path=xl/calcChain.xml><?xml version="1.0" encoding="utf-8"?>
<calcChain xmlns="http://schemas.openxmlformats.org/spreadsheetml/2006/main">
  <c r="D39" i="19"/>
  <c r="C39"/>
  <c r="D38"/>
  <c r="C38"/>
  <c r="D37"/>
  <c r="C37"/>
  <c r="D36"/>
  <c r="C36"/>
  <c r="D34"/>
  <c r="C34"/>
  <c r="D33"/>
  <c r="C33"/>
  <c r="D32"/>
  <c r="C32"/>
  <c r="D31"/>
  <c r="C31"/>
  <c r="D30"/>
  <c r="C30"/>
  <c r="D29"/>
  <c r="C29"/>
  <c r="D25"/>
  <c r="C25"/>
  <c r="D24"/>
  <c r="C24"/>
  <c r="D23"/>
  <c r="C23"/>
  <c r="D22"/>
  <c r="C22"/>
  <c r="D21"/>
  <c r="C21"/>
  <c r="D20"/>
  <c r="C20"/>
  <c r="D19"/>
  <c r="C19"/>
  <c r="D18"/>
  <c r="C18"/>
  <c r="D15"/>
  <c r="C15"/>
  <c r="D14"/>
  <c r="C14"/>
  <c r="D13"/>
  <c r="C13"/>
  <c r="D12"/>
  <c r="C12"/>
  <c r="G5" i="18"/>
  <c r="H5"/>
  <c r="M5"/>
  <c r="N5"/>
  <c r="G6"/>
  <c r="H6"/>
  <c r="M6"/>
  <c r="N6"/>
  <c r="G7"/>
  <c r="H7"/>
  <c r="M7"/>
  <c r="N7"/>
  <c r="G8"/>
  <c r="H8"/>
  <c r="M8"/>
  <c r="N8"/>
  <c r="G9"/>
  <c r="H9"/>
  <c r="M9"/>
  <c r="N9"/>
  <c r="G10"/>
  <c r="H10"/>
  <c r="M10"/>
  <c r="N10"/>
  <c r="G11"/>
  <c r="H11"/>
  <c r="M11"/>
  <c r="N11"/>
  <c r="G12"/>
  <c r="H12"/>
  <c r="M12"/>
  <c r="N12"/>
  <c r="G13"/>
  <c r="H13"/>
  <c r="M13"/>
  <c r="N13"/>
  <c r="G14"/>
  <c r="H14"/>
  <c r="M14"/>
  <c r="N14"/>
  <c r="G15"/>
  <c r="H15"/>
  <c r="M15"/>
  <c r="N15"/>
  <c r="G16"/>
  <c r="H16"/>
  <c r="M16"/>
  <c r="N16"/>
  <c r="G17"/>
  <c r="H17"/>
  <c r="M17"/>
  <c r="N17"/>
  <c r="G18"/>
  <c r="H18"/>
  <c r="M18"/>
  <c r="N18"/>
  <c r="G19"/>
  <c r="H19"/>
  <c r="M19"/>
  <c r="N19"/>
  <c r="G20"/>
  <c r="H20"/>
  <c r="M20"/>
  <c r="N20"/>
  <c r="G21"/>
  <c r="H21"/>
  <c r="M21"/>
  <c r="N21"/>
  <c r="G22"/>
  <c r="H22"/>
  <c r="M22"/>
  <c r="N22"/>
  <c r="G23"/>
  <c r="H23"/>
  <c r="M23"/>
  <c r="N23"/>
  <c r="G24"/>
  <c r="H24"/>
  <c r="M24"/>
  <c r="N24"/>
  <c r="G25"/>
  <c r="H25"/>
  <c r="M25"/>
  <c r="N25"/>
  <c r="G26"/>
  <c r="H26"/>
  <c r="M26"/>
  <c r="N26"/>
  <c r="G27"/>
  <c r="H27"/>
  <c r="M27"/>
  <c r="N27"/>
  <c r="G28"/>
  <c r="H28"/>
  <c r="M28"/>
  <c r="N28"/>
  <c r="G29"/>
  <c r="H29"/>
  <c r="M29"/>
  <c r="N29"/>
  <c r="G30"/>
  <c r="H30"/>
  <c r="M30"/>
  <c r="N30"/>
  <c r="G31"/>
  <c r="H31"/>
  <c r="M31"/>
  <c r="N31"/>
  <c r="G32"/>
  <c r="H32"/>
  <c r="M32"/>
  <c r="N32"/>
  <c r="G33"/>
  <c r="H33"/>
  <c r="M33"/>
  <c r="N33"/>
  <c r="G34"/>
  <c r="H34"/>
  <c r="M34"/>
  <c r="N34"/>
  <c r="G35"/>
  <c r="H35"/>
  <c r="M35"/>
  <c r="N35"/>
  <c r="G36"/>
  <c r="H36"/>
  <c r="M36"/>
  <c r="N36"/>
  <c r="G37"/>
  <c r="H37"/>
  <c r="M37"/>
  <c r="N37"/>
  <c r="G38"/>
  <c r="H38"/>
  <c r="M38"/>
  <c r="N38"/>
  <c r="G39"/>
  <c r="H39"/>
  <c r="M39"/>
  <c r="N39"/>
  <c r="G40"/>
  <c r="H40"/>
  <c r="M40"/>
  <c r="N40"/>
  <c r="G41"/>
  <c r="H41"/>
  <c r="M41"/>
  <c r="N41"/>
  <c r="G42"/>
  <c r="H42"/>
  <c r="M42"/>
  <c r="N42"/>
  <c r="G43"/>
  <c r="H43"/>
  <c r="M43"/>
  <c r="N43"/>
  <c r="G44"/>
  <c r="H44"/>
  <c r="M44"/>
  <c r="N44"/>
  <c r="G45"/>
  <c r="H45"/>
  <c r="M45"/>
  <c r="N45"/>
  <c r="G46"/>
  <c r="H46"/>
  <c r="M46"/>
  <c r="N46"/>
  <c r="G47"/>
  <c r="H47"/>
  <c r="M47"/>
  <c r="N47"/>
  <c r="G48"/>
  <c r="H48"/>
  <c r="M48"/>
  <c r="N48"/>
  <c r="G49"/>
  <c r="H49"/>
  <c r="M49"/>
  <c r="N49"/>
  <c r="C50"/>
  <c r="G50" s="1"/>
  <c r="D50"/>
  <c r="H50" s="1"/>
  <c r="E50"/>
  <c r="F50"/>
  <c r="I50"/>
  <c r="J50"/>
  <c r="K50"/>
  <c r="M50" s="1"/>
  <c r="L50"/>
  <c r="N50" s="1"/>
  <c r="C13" i="17"/>
  <c r="D13"/>
  <c r="E13"/>
  <c r="C31"/>
  <c r="D31"/>
  <c r="D57" s="1"/>
  <c r="D67" s="1"/>
  <c r="E31"/>
  <c r="E57" s="1"/>
  <c r="E67" s="1"/>
  <c r="C50"/>
  <c r="D50"/>
  <c r="E50"/>
  <c r="C56"/>
  <c r="D56"/>
  <c r="E56"/>
  <c r="C57"/>
  <c r="C67" s="1"/>
  <c r="C63"/>
  <c r="D63"/>
  <c r="E63"/>
  <c r="C66"/>
  <c r="D66"/>
  <c r="E66"/>
  <c r="C13" i="16"/>
  <c r="D13"/>
  <c r="E13"/>
  <c r="F13"/>
  <c r="G13"/>
  <c r="G57" s="1"/>
  <c r="G67" s="1"/>
  <c r="H13"/>
  <c r="H57" s="1"/>
  <c r="H67" s="1"/>
  <c r="I13"/>
  <c r="J13"/>
  <c r="C31"/>
  <c r="D31"/>
  <c r="E31"/>
  <c r="F31"/>
  <c r="G31"/>
  <c r="H31"/>
  <c r="I31"/>
  <c r="J31"/>
  <c r="C50"/>
  <c r="D50"/>
  <c r="E50"/>
  <c r="F50"/>
  <c r="G50"/>
  <c r="H50"/>
  <c r="I50"/>
  <c r="J50"/>
  <c r="C56"/>
  <c r="D56"/>
  <c r="E56"/>
  <c r="F56"/>
  <c r="G56"/>
  <c r="H56"/>
  <c r="I56"/>
  <c r="J56"/>
  <c r="C57"/>
  <c r="D57"/>
  <c r="E57"/>
  <c r="F57"/>
  <c r="I57"/>
  <c r="J57"/>
  <c r="C63"/>
  <c r="D63"/>
  <c r="E63"/>
  <c r="F63"/>
  <c r="G63"/>
  <c r="H63"/>
  <c r="I63"/>
  <c r="J63"/>
  <c r="C66"/>
  <c r="D66"/>
  <c r="E66"/>
  <c r="F66"/>
  <c r="G66"/>
  <c r="H66"/>
  <c r="I66"/>
  <c r="J66"/>
  <c r="C67"/>
  <c r="D67"/>
  <c r="E67"/>
  <c r="F67"/>
  <c r="I67"/>
  <c r="J67"/>
  <c r="C13" i="15"/>
  <c r="D13"/>
  <c r="E13"/>
  <c r="F13"/>
  <c r="G13"/>
  <c r="G57" s="1"/>
  <c r="G65" s="1"/>
  <c r="H13"/>
  <c r="H57" s="1"/>
  <c r="H65" s="1"/>
  <c r="I13"/>
  <c r="J13"/>
  <c r="K13"/>
  <c r="L13"/>
  <c r="M13"/>
  <c r="N13"/>
  <c r="C31"/>
  <c r="D31"/>
  <c r="E31"/>
  <c r="F31"/>
  <c r="G31"/>
  <c r="H31"/>
  <c r="I31"/>
  <c r="J31"/>
  <c r="K31"/>
  <c r="L31"/>
  <c r="M31"/>
  <c r="N31"/>
  <c r="C50"/>
  <c r="D50"/>
  <c r="E50"/>
  <c r="F50"/>
  <c r="G50"/>
  <c r="H50"/>
  <c r="I50"/>
  <c r="J50"/>
  <c r="K50"/>
  <c r="L50"/>
  <c r="M50"/>
  <c r="N50"/>
  <c r="C56"/>
  <c r="D56"/>
  <c r="E56"/>
  <c r="F56"/>
  <c r="G56"/>
  <c r="H56"/>
  <c r="I56"/>
  <c r="J56"/>
  <c r="K56"/>
  <c r="L56"/>
  <c r="M56"/>
  <c r="N56"/>
  <c r="C57"/>
  <c r="D57"/>
  <c r="E57"/>
  <c r="F57"/>
  <c r="I57"/>
  <c r="J57"/>
  <c r="K57"/>
  <c r="L57"/>
  <c r="M57"/>
  <c r="N57"/>
  <c r="C62"/>
  <c r="D62"/>
  <c r="E62"/>
  <c r="F62"/>
  <c r="G62"/>
  <c r="H62"/>
  <c r="I62"/>
  <c r="J62"/>
  <c r="K62"/>
  <c r="L62"/>
  <c r="M62"/>
  <c r="N62"/>
  <c r="C65"/>
  <c r="D65"/>
  <c r="E65"/>
  <c r="F65"/>
  <c r="I65"/>
  <c r="J65"/>
  <c r="K65"/>
  <c r="L65"/>
  <c r="M65"/>
  <c r="N65"/>
  <c r="C5" i="14"/>
  <c r="D5"/>
  <c r="E5"/>
  <c r="F5"/>
  <c r="G5"/>
  <c r="H5"/>
  <c r="I5"/>
  <c r="J5"/>
  <c r="K5"/>
  <c r="L5"/>
  <c r="M5"/>
  <c r="N5"/>
  <c r="C6"/>
  <c r="D6"/>
  <c r="E6"/>
  <c r="F6"/>
  <c r="G6"/>
  <c r="H6"/>
  <c r="I6"/>
  <c r="J6"/>
  <c r="K6"/>
  <c r="L6"/>
  <c r="M6"/>
  <c r="N6"/>
  <c r="C7"/>
  <c r="D7"/>
  <c r="E7"/>
  <c r="F7"/>
  <c r="G7"/>
  <c r="H7"/>
  <c r="I7"/>
  <c r="J7"/>
  <c r="K7"/>
  <c r="L7"/>
  <c r="M7"/>
  <c r="N7"/>
  <c r="C8"/>
  <c r="D8"/>
  <c r="E8"/>
  <c r="F8"/>
  <c r="G8"/>
  <c r="H8"/>
  <c r="I8"/>
  <c r="J8"/>
  <c r="K8"/>
  <c r="L8"/>
  <c r="M8"/>
  <c r="N8"/>
  <c r="C9"/>
  <c r="D9"/>
  <c r="E9"/>
  <c r="F9"/>
  <c r="G9"/>
  <c r="H9"/>
  <c r="I9"/>
  <c r="J9"/>
  <c r="K9"/>
  <c r="L9"/>
  <c r="M9"/>
  <c r="N9"/>
  <c r="C10"/>
  <c r="D10"/>
  <c r="E10"/>
  <c r="F10"/>
  <c r="G10"/>
  <c r="H10"/>
  <c r="I10"/>
  <c r="J10"/>
  <c r="K10"/>
  <c r="L10"/>
  <c r="M10"/>
  <c r="N10"/>
  <c r="C12"/>
  <c r="D12"/>
  <c r="E12"/>
  <c r="F12"/>
  <c r="G12"/>
  <c r="H12"/>
  <c r="I12"/>
  <c r="J12"/>
  <c r="K12"/>
  <c r="L12"/>
  <c r="M12"/>
  <c r="N12"/>
  <c r="C13"/>
  <c r="D13"/>
  <c r="E13"/>
  <c r="F13"/>
  <c r="G13"/>
  <c r="H13"/>
  <c r="I13"/>
  <c r="J13"/>
  <c r="K13"/>
  <c r="L13"/>
  <c r="M13"/>
  <c r="N13"/>
  <c r="C14"/>
  <c r="D14"/>
  <c r="E14"/>
  <c r="F14"/>
  <c r="G14"/>
  <c r="H14"/>
  <c r="I14"/>
  <c r="J14"/>
  <c r="K14"/>
  <c r="L14"/>
  <c r="M14"/>
  <c r="N14"/>
  <c r="C15"/>
  <c r="D15"/>
  <c r="E15"/>
  <c r="F15"/>
  <c r="G15"/>
  <c r="H15"/>
  <c r="I15"/>
  <c r="J15"/>
  <c r="K15"/>
  <c r="L15"/>
  <c r="M15"/>
  <c r="N15"/>
  <c r="C16"/>
  <c r="D16"/>
  <c r="E16"/>
  <c r="F16"/>
  <c r="G16"/>
  <c r="H16"/>
  <c r="I16"/>
  <c r="J16"/>
  <c r="K16"/>
  <c r="L16"/>
  <c r="M16"/>
  <c r="N16"/>
  <c r="C17"/>
  <c r="D17"/>
  <c r="E17"/>
  <c r="F17"/>
  <c r="G17"/>
  <c r="H17"/>
  <c r="I17"/>
  <c r="J17"/>
  <c r="K17"/>
  <c r="L17"/>
  <c r="M17"/>
  <c r="N17"/>
  <c r="C18"/>
  <c r="D18"/>
  <c r="E18"/>
  <c r="F18"/>
  <c r="G18"/>
  <c r="H18"/>
  <c r="I18"/>
  <c r="J18"/>
  <c r="K18"/>
  <c r="L18"/>
  <c r="M18"/>
  <c r="N18"/>
  <c r="C19"/>
  <c r="D19"/>
  <c r="E19"/>
  <c r="F19"/>
  <c r="G19"/>
  <c r="H19"/>
  <c r="I19"/>
  <c r="J19"/>
  <c r="K19"/>
  <c r="L19"/>
  <c r="M19"/>
  <c r="N19"/>
  <c r="C20"/>
  <c r="D20"/>
  <c r="E20"/>
  <c r="F20"/>
  <c r="G20"/>
  <c r="H20"/>
  <c r="I20"/>
  <c r="J20"/>
  <c r="K20"/>
  <c r="L20"/>
  <c r="M20"/>
  <c r="N20"/>
  <c r="C21"/>
  <c r="D21"/>
  <c r="E21"/>
  <c r="F21"/>
  <c r="G21"/>
  <c r="H21"/>
  <c r="I21"/>
  <c r="J21"/>
  <c r="K21"/>
  <c r="L21"/>
  <c r="M21"/>
  <c r="N21"/>
  <c r="C22"/>
  <c r="D22"/>
  <c r="E22"/>
  <c r="F22"/>
  <c r="G22"/>
  <c r="H22"/>
  <c r="I22"/>
  <c r="J22"/>
  <c r="K22"/>
  <c r="L22"/>
  <c r="M22"/>
  <c r="N22"/>
  <c r="C23"/>
  <c r="D23"/>
  <c r="E23"/>
  <c r="F23"/>
  <c r="G23"/>
  <c r="H23"/>
  <c r="I23"/>
  <c r="J23"/>
  <c r="K23"/>
  <c r="L23"/>
  <c r="M23"/>
  <c r="N23"/>
  <c r="C24"/>
  <c r="D24"/>
  <c r="E24"/>
  <c r="F24"/>
  <c r="G24"/>
  <c r="H24"/>
  <c r="I24"/>
  <c r="J24"/>
  <c r="K24"/>
  <c r="L24"/>
  <c r="M24"/>
  <c r="N24"/>
  <c r="C25"/>
  <c r="D25"/>
  <c r="E25"/>
  <c r="F25"/>
  <c r="G25"/>
  <c r="H25"/>
  <c r="I25"/>
  <c r="J25"/>
  <c r="K25"/>
  <c r="L25"/>
  <c r="M25"/>
  <c r="N25"/>
  <c r="C26"/>
  <c r="D26"/>
  <c r="E26"/>
  <c r="F26"/>
  <c r="G26"/>
  <c r="H26"/>
  <c r="I26"/>
  <c r="J26"/>
  <c r="K26"/>
  <c r="L26"/>
  <c r="M26"/>
  <c r="N26"/>
  <c r="C27"/>
  <c r="D27"/>
  <c r="E27"/>
  <c r="F27"/>
  <c r="G27"/>
  <c r="H27"/>
  <c r="I27"/>
  <c r="J27"/>
  <c r="K27"/>
  <c r="L27"/>
  <c r="M27"/>
  <c r="N27"/>
  <c r="C28"/>
  <c r="D28"/>
  <c r="E28"/>
  <c r="F28"/>
  <c r="G28"/>
  <c r="H28"/>
  <c r="I28"/>
  <c r="J28"/>
  <c r="K28"/>
  <c r="L28"/>
  <c r="M28"/>
  <c r="N28"/>
  <c r="C30"/>
  <c r="D30"/>
  <c r="E30"/>
  <c r="F30"/>
  <c r="G30"/>
  <c r="H30"/>
  <c r="I30"/>
  <c r="J30"/>
  <c r="K30"/>
  <c r="L30"/>
  <c r="M30"/>
  <c r="N30"/>
  <c r="C31"/>
  <c r="D31"/>
  <c r="E31"/>
  <c r="F31"/>
  <c r="G31"/>
  <c r="H31"/>
  <c r="I31"/>
  <c r="J31"/>
  <c r="K31"/>
  <c r="L31"/>
  <c r="M31"/>
  <c r="N31"/>
  <c r="C32"/>
  <c r="D32"/>
  <c r="E32"/>
  <c r="F32"/>
  <c r="G32"/>
  <c r="H32"/>
  <c r="I32"/>
  <c r="J32"/>
  <c r="K32"/>
  <c r="L32"/>
  <c r="M32"/>
  <c r="N32"/>
  <c r="C33"/>
  <c r="D33"/>
  <c r="E33"/>
  <c r="F33"/>
  <c r="G33"/>
  <c r="H33"/>
  <c r="I33"/>
  <c r="J33"/>
  <c r="K33"/>
  <c r="L33"/>
  <c r="M33"/>
  <c r="N33"/>
  <c r="C34"/>
  <c r="D34"/>
  <c r="E34"/>
  <c r="F34"/>
  <c r="G34"/>
  <c r="H34"/>
  <c r="I34"/>
  <c r="J34"/>
  <c r="K34"/>
  <c r="L34"/>
  <c r="M34"/>
  <c r="N34"/>
  <c r="C35"/>
  <c r="D35"/>
  <c r="E35"/>
  <c r="F35"/>
  <c r="G35"/>
  <c r="H35"/>
  <c r="I35"/>
  <c r="J35"/>
  <c r="K35"/>
  <c r="L35"/>
  <c r="M35"/>
  <c r="N35"/>
  <c r="C36"/>
  <c r="D36"/>
  <c r="E36"/>
  <c r="F36"/>
  <c r="G36"/>
  <c r="H36"/>
  <c r="I36"/>
  <c r="J36"/>
  <c r="K36"/>
  <c r="L36"/>
  <c r="M36"/>
  <c r="N36"/>
  <c r="C37"/>
  <c r="D37"/>
  <c r="E37"/>
  <c r="F37"/>
  <c r="G37"/>
  <c r="H37"/>
  <c r="I37"/>
  <c r="J37"/>
  <c r="K37"/>
  <c r="L37"/>
  <c r="M37"/>
  <c r="N37"/>
  <c r="C38"/>
  <c r="D38"/>
  <c r="E38"/>
  <c r="F38"/>
  <c r="G38"/>
  <c r="H38"/>
  <c r="I38"/>
  <c r="J38"/>
  <c r="K38"/>
  <c r="L38"/>
  <c r="M38"/>
  <c r="N38"/>
  <c r="C39"/>
  <c r="D39"/>
  <c r="E39"/>
  <c r="F39"/>
  <c r="G39"/>
  <c r="H39"/>
  <c r="I39"/>
  <c r="J39"/>
  <c r="K39"/>
  <c r="L39"/>
  <c r="M39"/>
  <c r="N39"/>
  <c r="C40"/>
  <c r="D40"/>
  <c r="E40"/>
  <c r="F40"/>
  <c r="G40"/>
  <c r="H40"/>
  <c r="I40"/>
  <c r="J40"/>
  <c r="K40"/>
  <c r="L40"/>
  <c r="M40"/>
  <c r="N40"/>
  <c r="C41"/>
  <c r="D41"/>
  <c r="E41"/>
  <c r="F41"/>
  <c r="G41"/>
  <c r="H41"/>
  <c r="I41"/>
  <c r="J41"/>
  <c r="K41"/>
  <c r="L41"/>
  <c r="M41"/>
  <c r="N41"/>
  <c r="C42"/>
  <c r="D42"/>
  <c r="E42"/>
  <c r="F42"/>
  <c r="G42"/>
  <c r="H42"/>
  <c r="I42"/>
  <c r="J42"/>
  <c r="K42"/>
  <c r="L42"/>
  <c r="M42"/>
  <c r="N42"/>
  <c r="C43"/>
  <c r="D43"/>
  <c r="E43"/>
  <c r="F43"/>
  <c r="G43"/>
  <c r="H43"/>
  <c r="I43"/>
  <c r="J43"/>
  <c r="K43"/>
  <c r="L43"/>
  <c r="M43"/>
  <c r="N43"/>
  <c r="C44"/>
  <c r="D44"/>
  <c r="E44"/>
  <c r="F44"/>
  <c r="G44"/>
  <c r="H44"/>
  <c r="I44"/>
  <c r="J44"/>
  <c r="K44"/>
  <c r="L44"/>
  <c r="M44"/>
  <c r="N44"/>
  <c r="C45"/>
  <c r="D45"/>
  <c r="E45"/>
  <c r="F45"/>
  <c r="G45"/>
  <c r="H45"/>
  <c r="I45"/>
  <c r="J45"/>
  <c r="K45"/>
  <c r="L45"/>
  <c r="M45"/>
  <c r="N45"/>
  <c r="C46"/>
  <c r="D46"/>
  <c r="E46"/>
  <c r="F46"/>
  <c r="G46"/>
  <c r="H46"/>
  <c r="I46"/>
  <c r="J46"/>
  <c r="K46"/>
  <c r="L46"/>
  <c r="M46"/>
  <c r="N46"/>
  <c r="C47"/>
  <c r="D47"/>
  <c r="E47"/>
  <c r="F47"/>
  <c r="G47"/>
  <c r="H47"/>
  <c r="I47"/>
  <c r="J47"/>
  <c r="K47"/>
  <c r="L47"/>
  <c r="M47"/>
  <c r="N47"/>
  <c r="C50"/>
  <c r="D50"/>
  <c r="E50"/>
  <c r="F50"/>
  <c r="G50"/>
  <c r="H50"/>
  <c r="I50"/>
  <c r="J50"/>
  <c r="K50"/>
  <c r="L50"/>
  <c r="M50"/>
  <c r="N50"/>
  <c r="C51"/>
  <c r="D51"/>
  <c r="E51"/>
  <c r="F51"/>
  <c r="G51"/>
  <c r="H51"/>
  <c r="I51"/>
  <c r="J51"/>
  <c r="K51"/>
  <c r="L51"/>
  <c r="M51"/>
  <c r="N51"/>
  <c r="C52"/>
  <c r="D52"/>
  <c r="E52"/>
  <c r="F52"/>
  <c r="G52"/>
  <c r="H52"/>
  <c r="I52"/>
  <c r="J52"/>
  <c r="K52"/>
  <c r="L52"/>
  <c r="M52"/>
  <c r="N52"/>
  <c r="C53"/>
  <c r="D53"/>
  <c r="E53"/>
  <c r="F53"/>
  <c r="G53"/>
  <c r="H53"/>
  <c r="I53"/>
  <c r="J53"/>
  <c r="K53"/>
  <c r="L53"/>
  <c r="M53"/>
  <c r="N53"/>
  <c r="C54"/>
  <c r="D54"/>
  <c r="E54"/>
  <c r="F54"/>
  <c r="G54"/>
  <c r="H54"/>
  <c r="I54"/>
  <c r="J54"/>
  <c r="K54"/>
  <c r="L54"/>
  <c r="M54"/>
  <c r="N54"/>
  <c r="C55"/>
  <c r="D55"/>
  <c r="E55"/>
  <c r="F55"/>
  <c r="G55"/>
  <c r="H55"/>
  <c r="I55"/>
  <c r="J55"/>
  <c r="K55"/>
  <c r="L55"/>
  <c r="M55"/>
  <c r="N55"/>
  <c r="C57"/>
  <c r="D57"/>
  <c r="E57"/>
  <c r="F57"/>
  <c r="G57"/>
  <c r="H57"/>
  <c r="I57"/>
  <c r="J57"/>
  <c r="K57"/>
  <c r="L57"/>
  <c r="M57"/>
  <c r="N57"/>
  <c r="C58"/>
  <c r="D58"/>
  <c r="E58"/>
  <c r="F58"/>
  <c r="G58"/>
  <c r="H58"/>
  <c r="I58"/>
  <c r="J58"/>
  <c r="K58"/>
  <c r="L58"/>
  <c r="M58"/>
  <c r="N58"/>
  <c r="C59"/>
  <c r="D59"/>
  <c r="E59"/>
  <c r="F59"/>
  <c r="G59"/>
  <c r="H59"/>
  <c r="I59"/>
  <c r="J59"/>
  <c r="K59"/>
  <c r="L59"/>
  <c r="M59"/>
  <c r="N59"/>
  <c r="C60"/>
  <c r="D60"/>
  <c r="E60"/>
  <c r="F60"/>
  <c r="G60"/>
  <c r="H60"/>
  <c r="I60"/>
  <c r="J60"/>
  <c r="K60"/>
  <c r="L60"/>
  <c r="M60"/>
  <c r="N60"/>
  <c r="C61"/>
  <c r="D61"/>
  <c r="E61"/>
  <c r="F61"/>
  <c r="G61"/>
  <c r="H61"/>
  <c r="I61"/>
  <c r="J61"/>
  <c r="K61"/>
  <c r="L61"/>
  <c r="M61"/>
  <c r="N61"/>
  <c r="C62"/>
  <c r="D62"/>
  <c r="E62"/>
  <c r="F62"/>
  <c r="G62"/>
  <c r="H62"/>
  <c r="I62"/>
  <c r="J62"/>
  <c r="K62"/>
  <c r="L62"/>
  <c r="M62"/>
  <c r="N62"/>
  <c r="C63"/>
  <c r="D63"/>
  <c r="E63"/>
  <c r="F63"/>
  <c r="G63"/>
  <c r="H63"/>
  <c r="I63"/>
  <c r="J63"/>
  <c r="K63"/>
  <c r="L63"/>
  <c r="M63"/>
  <c r="N63"/>
  <c r="C10" i="13"/>
  <c r="C9" s="1"/>
  <c r="D10"/>
  <c r="D9" s="1"/>
  <c r="E10"/>
  <c r="E9" s="1"/>
  <c r="F10"/>
  <c r="F9" s="1"/>
  <c r="C11"/>
  <c r="D11"/>
  <c r="E11"/>
  <c r="F11"/>
  <c r="C12"/>
  <c r="D12"/>
  <c r="E12"/>
  <c r="F12"/>
  <c r="C13"/>
  <c r="D13"/>
  <c r="E13"/>
  <c r="F13"/>
  <c r="C14"/>
  <c r="D14"/>
  <c r="E14"/>
  <c r="F14"/>
  <c r="C15"/>
  <c r="D15"/>
  <c r="E15"/>
  <c r="F15"/>
  <c r="C16"/>
  <c r="D16"/>
  <c r="E16"/>
  <c r="F16"/>
  <c r="C17"/>
  <c r="D17"/>
  <c r="E17"/>
  <c r="F17"/>
  <c r="C18"/>
  <c r="D18"/>
  <c r="E18"/>
  <c r="F18"/>
  <c r="C19"/>
  <c r="D19"/>
  <c r="E19"/>
  <c r="F19"/>
  <c r="C20"/>
  <c r="D20"/>
  <c r="E20"/>
  <c r="F20"/>
  <c r="C21"/>
  <c r="D21"/>
  <c r="E21"/>
  <c r="F21"/>
  <c r="C22"/>
  <c r="D22"/>
  <c r="E22"/>
  <c r="F22"/>
  <c r="C23"/>
  <c r="D23"/>
  <c r="E23"/>
  <c r="F23"/>
  <c r="C24"/>
  <c r="D24"/>
  <c r="E24"/>
  <c r="F24"/>
  <c r="C25"/>
  <c r="D25"/>
  <c r="E25"/>
  <c r="F25"/>
  <c r="C26"/>
  <c r="D26"/>
  <c r="E26"/>
  <c r="F26"/>
  <c r="C28"/>
  <c r="D28"/>
  <c r="E28"/>
  <c r="F28"/>
  <c r="C29"/>
  <c r="D29"/>
  <c r="E29"/>
  <c r="F29"/>
  <c r="C30"/>
  <c r="D30"/>
  <c r="E30"/>
  <c r="F30"/>
  <c r="C31"/>
  <c r="D31"/>
  <c r="E31"/>
  <c r="F31"/>
  <c r="C32"/>
  <c r="D32"/>
  <c r="E32"/>
  <c r="F32"/>
  <c r="C33"/>
  <c r="D33"/>
  <c r="E33"/>
  <c r="F33"/>
  <c r="C34"/>
  <c r="D34"/>
  <c r="E34"/>
  <c r="F34"/>
  <c r="C35"/>
  <c r="D35"/>
  <c r="E35"/>
  <c r="F35"/>
  <c r="C36"/>
  <c r="D36"/>
  <c r="E36"/>
  <c r="F36"/>
  <c r="C37"/>
  <c r="C38" s="1"/>
  <c r="D37"/>
  <c r="D38" s="1"/>
  <c r="E37"/>
  <c r="F37"/>
  <c r="E38"/>
  <c r="F38"/>
  <c r="A2" i="12"/>
  <c r="C10"/>
  <c r="C9" s="1"/>
  <c r="D10"/>
  <c r="D9" s="1"/>
  <c r="E10"/>
  <c r="E9" s="1"/>
  <c r="F10"/>
  <c r="F9" s="1"/>
  <c r="C11"/>
  <c r="D11"/>
  <c r="E11"/>
  <c r="F11"/>
  <c r="C12"/>
  <c r="D12"/>
  <c r="E12"/>
  <c r="F12"/>
  <c r="C13"/>
  <c r="D13"/>
  <c r="E13"/>
  <c r="F13"/>
  <c r="C14"/>
  <c r="D14"/>
  <c r="E14"/>
  <c r="F14"/>
  <c r="C15"/>
  <c r="D15"/>
  <c r="E15"/>
  <c r="F15"/>
  <c r="C16"/>
  <c r="D16"/>
  <c r="E16"/>
  <c r="F16"/>
  <c r="C17"/>
  <c r="D17"/>
  <c r="E17"/>
  <c r="F17"/>
  <c r="C18"/>
  <c r="D18"/>
  <c r="E18"/>
  <c r="F18"/>
  <c r="C19"/>
  <c r="D19"/>
  <c r="E19"/>
  <c r="F19"/>
  <c r="C20"/>
  <c r="D20"/>
  <c r="E20"/>
  <c r="F20"/>
  <c r="C21"/>
  <c r="D21"/>
  <c r="E21"/>
  <c r="F21"/>
  <c r="C22"/>
  <c r="D22"/>
  <c r="E22"/>
  <c r="F22"/>
  <c r="C23"/>
  <c r="D23"/>
  <c r="E23"/>
  <c r="F23"/>
  <c r="C24"/>
  <c r="D24"/>
  <c r="E24"/>
  <c r="F24"/>
  <c r="C25"/>
  <c r="C38" s="1"/>
  <c r="D25"/>
  <c r="E25"/>
  <c r="F25"/>
  <c r="F38" s="1"/>
  <c r="C26"/>
  <c r="D26"/>
  <c r="E26"/>
  <c r="F26"/>
  <c r="E27"/>
  <c r="F27"/>
  <c r="C28"/>
  <c r="D28"/>
  <c r="E28"/>
  <c r="F28"/>
  <c r="C29"/>
  <c r="D29"/>
  <c r="E29"/>
  <c r="F29"/>
  <c r="C30"/>
  <c r="D30"/>
  <c r="E30"/>
  <c r="F30"/>
  <c r="C31"/>
  <c r="D31"/>
  <c r="E31"/>
  <c r="F31"/>
  <c r="C32"/>
  <c r="D32"/>
  <c r="E32"/>
  <c r="F32"/>
  <c r="C33"/>
  <c r="D33"/>
  <c r="E33"/>
  <c r="F33"/>
  <c r="C34"/>
  <c r="D34"/>
  <c r="E34"/>
  <c r="F34"/>
  <c r="C35"/>
  <c r="D35"/>
  <c r="E35"/>
  <c r="F35"/>
  <c r="C36"/>
  <c r="D36"/>
  <c r="E36"/>
  <c r="F36"/>
  <c r="C37"/>
  <c r="D37"/>
  <c r="D38" s="1"/>
  <c r="E37"/>
  <c r="E38" s="1"/>
  <c r="F37"/>
  <c r="C12" i="11"/>
  <c r="D12"/>
  <c r="D11" s="1"/>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C40" s="1"/>
  <c r="D39"/>
  <c r="D40" s="1"/>
  <c r="AB9" i="10"/>
  <c r="AB14" s="1"/>
  <c r="AB65" s="1"/>
  <c r="AB66" s="1"/>
  <c r="AB74" s="1"/>
  <c r="AC9"/>
  <c r="AB10"/>
  <c r="AC10"/>
  <c r="AB11"/>
  <c r="AC11"/>
  <c r="AB12"/>
  <c r="AC12"/>
  <c r="AB13"/>
  <c r="AC13"/>
  <c r="C14"/>
  <c r="D14"/>
  <c r="E14"/>
  <c r="F14"/>
  <c r="G14"/>
  <c r="H14"/>
  <c r="I14"/>
  <c r="J14"/>
  <c r="K14"/>
  <c r="L14"/>
  <c r="M14"/>
  <c r="N14"/>
  <c r="O14"/>
  <c r="P14"/>
  <c r="Q14"/>
  <c r="R14"/>
  <c r="S14"/>
  <c r="T14"/>
  <c r="U14"/>
  <c r="V14"/>
  <c r="W14"/>
  <c r="X14"/>
  <c r="Y14"/>
  <c r="Z14"/>
  <c r="AA14"/>
  <c r="AC14"/>
  <c r="AB16"/>
  <c r="AB32" s="1"/>
  <c r="AC16"/>
  <c r="AB17"/>
  <c r="AC17"/>
  <c r="AC32" s="1"/>
  <c r="AC65" s="1"/>
  <c r="AB18"/>
  <c r="AC18"/>
  <c r="AB19"/>
  <c r="AC19"/>
  <c r="AB20"/>
  <c r="AC20"/>
  <c r="AB21"/>
  <c r="AC21"/>
  <c r="AB22"/>
  <c r="AC22"/>
  <c r="AB23"/>
  <c r="AC23"/>
  <c r="AB24"/>
  <c r="AC24"/>
  <c r="AB25"/>
  <c r="AC25"/>
  <c r="AB26"/>
  <c r="AC26"/>
  <c r="AB27"/>
  <c r="AC27"/>
  <c r="AB28"/>
  <c r="AC28"/>
  <c r="AB29"/>
  <c r="AC29"/>
  <c r="AB30"/>
  <c r="AC30"/>
  <c r="AB31"/>
  <c r="AC31"/>
  <c r="C32"/>
  <c r="C65" s="1"/>
  <c r="C66" s="1"/>
  <c r="C74" s="1"/>
  <c r="D32"/>
  <c r="E32"/>
  <c r="F32"/>
  <c r="F65" s="1"/>
  <c r="F66" s="1"/>
  <c r="F74" s="1"/>
  <c r="G32"/>
  <c r="G65" s="1"/>
  <c r="G66" s="1"/>
  <c r="G74" s="1"/>
  <c r="H32"/>
  <c r="I32"/>
  <c r="J32"/>
  <c r="J65" s="1"/>
  <c r="J66" s="1"/>
  <c r="J74" s="1"/>
  <c r="K32"/>
  <c r="K65" s="1"/>
  <c r="K66" s="1"/>
  <c r="K74" s="1"/>
  <c r="L32"/>
  <c r="M32"/>
  <c r="N32"/>
  <c r="N65" s="1"/>
  <c r="N66" s="1"/>
  <c r="N74" s="1"/>
  <c r="O32"/>
  <c r="O65" s="1"/>
  <c r="O66" s="1"/>
  <c r="O74" s="1"/>
  <c r="P32"/>
  <c r="Q32"/>
  <c r="R32"/>
  <c r="R65" s="1"/>
  <c r="R66" s="1"/>
  <c r="R74" s="1"/>
  <c r="S32"/>
  <c r="S65" s="1"/>
  <c r="S66" s="1"/>
  <c r="S74" s="1"/>
  <c r="T32"/>
  <c r="U32"/>
  <c r="V32"/>
  <c r="V65" s="1"/>
  <c r="V66" s="1"/>
  <c r="V74" s="1"/>
  <c r="W32"/>
  <c r="W65" s="1"/>
  <c r="W66" s="1"/>
  <c r="W74" s="1"/>
  <c r="X32"/>
  <c r="Y32"/>
  <c r="Z32"/>
  <c r="Z65" s="1"/>
  <c r="Z66" s="1"/>
  <c r="Z74" s="1"/>
  <c r="AA32"/>
  <c r="AA65" s="1"/>
  <c r="AA66" s="1"/>
  <c r="AA74" s="1"/>
  <c r="AB42"/>
  <c r="AB59" s="1"/>
  <c r="AC42"/>
  <c r="AB43"/>
  <c r="AC43"/>
  <c r="AB44"/>
  <c r="AC44"/>
  <c r="AB45"/>
  <c r="AC45"/>
  <c r="AB46"/>
  <c r="AC46"/>
  <c r="AB47"/>
  <c r="AC47"/>
  <c r="AB48"/>
  <c r="AC48"/>
  <c r="AB49"/>
  <c r="AC49"/>
  <c r="AB50"/>
  <c r="AC50"/>
  <c r="AB51"/>
  <c r="AC51"/>
  <c r="AB52"/>
  <c r="AC52"/>
  <c r="AB53"/>
  <c r="AC53"/>
  <c r="AB54"/>
  <c r="AC54"/>
  <c r="AB55"/>
  <c r="AC55"/>
  <c r="AB56"/>
  <c r="AC56"/>
  <c r="AB57"/>
  <c r="AC57"/>
  <c r="AB58"/>
  <c r="AC58"/>
  <c r="C59"/>
  <c r="D59"/>
  <c r="E59"/>
  <c r="F59"/>
  <c r="G59"/>
  <c r="H59"/>
  <c r="I59"/>
  <c r="J59"/>
  <c r="K59"/>
  <c r="L59"/>
  <c r="M59"/>
  <c r="N59"/>
  <c r="O59"/>
  <c r="P59"/>
  <c r="Q59"/>
  <c r="R59"/>
  <c r="S59"/>
  <c r="T59"/>
  <c r="U59"/>
  <c r="V59"/>
  <c r="W59"/>
  <c r="X59"/>
  <c r="Y59"/>
  <c r="Z59"/>
  <c r="AA59"/>
  <c r="AC59"/>
  <c r="AB61"/>
  <c r="AC61"/>
  <c r="AB62"/>
  <c r="AC62"/>
  <c r="AC64" s="1"/>
  <c r="AB63"/>
  <c r="AC63"/>
  <c r="C64"/>
  <c r="D64"/>
  <c r="D66" s="1"/>
  <c r="D74" s="1"/>
  <c r="E64"/>
  <c r="F64"/>
  <c r="G64"/>
  <c r="H64"/>
  <c r="H66" s="1"/>
  <c r="H74" s="1"/>
  <c r="I64"/>
  <c r="J64"/>
  <c r="K64"/>
  <c r="L64"/>
  <c r="L66" s="1"/>
  <c r="L74" s="1"/>
  <c r="M64"/>
  <c r="N64"/>
  <c r="O64"/>
  <c r="P64"/>
  <c r="P66" s="1"/>
  <c r="P74" s="1"/>
  <c r="Q64"/>
  <c r="R64"/>
  <c r="S64"/>
  <c r="T64"/>
  <c r="T66" s="1"/>
  <c r="T74" s="1"/>
  <c r="U64"/>
  <c r="V64"/>
  <c r="W64"/>
  <c r="X64"/>
  <c r="X66" s="1"/>
  <c r="X74" s="1"/>
  <c r="Y64"/>
  <c r="Z64"/>
  <c r="AA64"/>
  <c r="AB64"/>
  <c r="D65"/>
  <c r="E65"/>
  <c r="E66" s="1"/>
  <c r="E74" s="1"/>
  <c r="H65"/>
  <c r="I65"/>
  <c r="I66" s="1"/>
  <c r="I74" s="1"/>
  <c r="L65"/>
  <c r="M65"/>
  <c r="M66" s="1"/>
  <c r="M74" s="1"/>
  <c r="P65"/>
  <c r="Q65"/>
  <c r="Q66" s="1"/>
  <c r="Q74" s="1"/>
  <c r="T65"/>
  <c r="U65"/>
  <c r="U66" s="1"/>
  <c r="U74" s="1"/>
  <c r="X65"/>
  <c r="Y65"/>
  <c r="Y66" s="1"/>
  <c r="Y74" s="1"/>
  <c r="AB68"/>
  <c r="AB71" s="1"/>
  <c r="AC68"/>
  <c r="AB69"/>
  <c r="AC69"/>
  <c r="AB70"/>
  <c r="AC70"/>
  <c r="C71"/>
  <c r="D71"/>
  <c r="E71"/>
  <c r="F71"/>
  <c r="G71"/>
  <c r="H71"/>
  <c r="I71"/>
  <c r="J71"/>
  <c r="K71"/>
  <c r="L71"/>
  <c r="M71"/>
  <c r="N71"/>
  <c r="O71"/>
  <c r="P71"/>
  <c r="Q71"/>
  <c r="R71"/>
  <c r="S71"/>
  <c r="T71"/>
  <c r="U71"/>
  <c r="V71"/>
  <c r="W71"/>
  <c r="X71"/>
  <c r="Y71"/>
  <c r="Z71"/>
  <c r="AA71"/>
  <c r="AC71"/>
  <c r="AB72"/>
  <c r="AC72"/>
  <c r="C73"/>
  <c r="D73"/>
  <c r="E73"/>
  <c r="F73"/>
  <c r="G73"/>
  <c r="H73"/>
  <c r="I73"/>
  <c r="J73"/>
  <c r="K73"/>
  <c r="L73"/>
  <c r="M73"/>
  <c r="N73"/>
  <c r="O73"/>
  <c r="P73"/>
  <c r="Q73"/>
  <c r="R73"/>
  <c r="S73"/>
  <c r="T73"/>
  <c r="U73"/>
  <c r="V73"/>
  <c r="W73"/>
  <c r="X73"/>
  <c r="Y73"/>
  <c r="Z73"/>
  <c r="AA73"/>
  <c r="AB73"/>
  <c r="AC73"/>
  <c r="C12" i="9"/>
  <c r="C61" s="1"/>
  <c r="C62" s="1"/>
  <c r="C70" s="1"/>
  <c r="D12"/>
  <c r="D61" s="1"/>
  <c r="D62" s="1"/>
  <c r="D70" s="1"/>
  <c r="E12"/>
  <c r="F12"/>
  <c r="G12"/>
  <c r="H12"/>
  <c r="I12"/>
  <c r="J12"/>
  <c r="K12"/>
  <c r="L12"/>
  <c r="M12"/>
  <c r="N12"/>
  <c r="O12"/>
  <c r="P12"/>
  <c r="Q12"/>
  <c r="R12"/>
  <c r="S12"/>
  <c r="T12"/>
  <c r="U12"/>
  <c r="V12"/>
  <c r="C30"/>
  <c r="D30"/>
  <c r="E30"/>
  <c r="F30"/>
  <c r="G30"/>
  <c r="H30"/>
  <c r="I30"/>
  <c r="J30"/>
  <c r="K30"/>
  <c r="L30"/>
  <c r="M30"/>
  <c r="N30"/>
  <c r="O30"/>
  <c r="P30"/>
  <c r="Q30"/>
  <c r="R30"/>
  <c r="S30"/>
  <c r="T30"/>
  <c r="U30"/>
  <c r="V30"/>
  <c r="C55"/>
  <c r="D55"/>
  <c r="E55"/>
  <c r="F55"/>
  <c r="G55"/>
  <c r="H55"/>
  <c r="I55"/>
  <c r="J55"/>
  <c r="K55"/>
  <c r="L55"/>
  <c r="M55"/>
  <c r="N55"/>
  <c r="O55"/>
  <c r="P55"/>
  <c r="Q55"/>
  <c r="R55"/>
  <c r="S55"/>
  <c r="T55"/>
  <c r="U55"/>
  <c r="V55"/>
  <c r="C60"/>
  <c r="D60"/>
  <c r="E60"/>
  <c r="F60"/>
  <c r="G60"/>
  <c r="H60"/>
  <c r="I60"/>
  <c r="J60"/>
  <c r="K60"/>
  <c r="L60"/>
  <c r="M60"/>
  <c r="N60"/>
  <c r="O60"/>
  <c r="P60"/>
  <c r="Q60"/>
  <c r="R60"/>
  <c r="S60"/>
  <c r="T60"/>
  <c r="U60"/>
  <c r="V60"/>
  <c r="E61"/>
  <c r="F61"/>
  <c r="G61"/>
  <c r="H61"/>
  <c r="I61"/>
  <c r="J61"/>
  <c r="K61"/>
  <c r="L61"/>
  <c r="M61"/>
  <c r="N61"/>
  <c r="O61"/>
  <c r="P61"/>
  <c r="Q61"/>
  <c r="R61"/>
  <c r="S61"/>
  <c r="T61"/>
  <c r="U61"/>
  <c r="V61"/>
  <c r="E62"/>
  <c r="F62"/>
  <c r="G62"/>
  <c r="H62"/>
  <c r="I62"/>
  <c r="J62"/>
  <c r="K62"/>
  <c r="L62"/>
  <c r="M62"/>
  <c r="N62"/>
  <c r="O62"/>
  <c r="P62"/>
  <c r="Q62"/>
  <c r="R62"/>
  <c r="S62"/>
  <c r="T62"/>
  <c r="U62"/>
  <c r="V62"/>
  <c r="C67"/>
  <c r="D67"/>
  <c r="E67"/>
  <c r="F67"/>
  <c r="G67"/>
  <c r="H67"/>
  <c r="I67"/>
  <c r="J67"/>
  <c r="K67"/>
  <c r="L67"/>
  <c r="M67"/>
  <c r="N67"/>
  <c r="O67"/>
  <c r="P67"/>
  <c r="Q67"/>
  <c r="R67"/>
  <c r="S67"/>
  <c r="T67"/>
  <c r="U67"/>
  <c r="V67"/>
  <c r="C69"/>
  <c r="D69"/>
  <c r="E69"/>
  <c r="F69"/>
  <c r="G69"/>
  <c r="H69"/>
  <c r="I69"/>
  <c r="J69"/>
  <c r="K69"/>
  <c r="L69"/>
  <c r="M69"/>
  <c r="N69"/>
  <c r="O69"/>
  <c r="P69"/>
  <c r="Q69"/>
  <c r="R69"/>
  <c r="S69"/>
  <c r="T69"/>
  <c r="U69"/>
  <c r="V69"/>
  <c r="E70"/>
  <c r="F70"/>
  <c r="G70"/>
  <c r="H70"/>
  <c r="I70"/>
  <c r="J70"/>
  <c r="K70"/>
  <c r="L70"/>
  <c r="M70"/>
  <c r="N70"/>
  <c r="O70"/>
  <c r="P70"/>
  <c r="Q70"/>
  <c r="R70"/>
  <c r="S70"/>
  <c r="T70"/>
  <c r="U70"/>
  <c r="V70"/>
  <c r="B9" i="8"/>
  <c r="C9"/>
  <c r="D9"/>
  <c r="E9"/>
  <c r="F9"/>
  <c r="G9"/>
  <c r="H9"/>
  <c r="I9"/>
  <c r="J9"/>
  <c r="K9"/>
  <c r="L9"/>
  <c r="M9"/>
  <c r="N9"/>
  <c r="B10"/>
  <c r="C10"/>
  <c r="D10"/>
  <c r="E10"/>
  <c r="F10"/>
  <c r="G10"/>
  <c r="H10"/>
  <c r="I10"/>
  <c r="J10"/>
  <c r="K10"/>
  <c r="L10"/>
  <c r="M10"/>
  <c r="N10"/>
  <c r="B11"/>
  <c r="C11"/>
  <c r="D11"/>
  <c r="E11"/>
  <c r="F11"/>
  <c r="G11"/>
  <c r="H11"/>
  <c r="I11"/>
  <c r="J11"/>
  <c r="K11"/>
  <c r="L11"/>
  <c r="M11"/>
  <c r="N11"/>
  <c r="B12"/>
  <c r="C12"/>
  <c r="D12"/>
  <c r="E12"/>
  <c r="F12"/>
  <c r="G12"/>
  <c r="H12"/>
  <c r="I12"/>
  <c r="J12"/>
  <c r="K12"/>
  <c r="L12"/>
  <c r="M12"/>
  <c r="N12"/>
  <c r="B13"/>
  <c r="C13"/>
  <c r="D13"/>
  <c r="E13"/>
  <c r="F13"/>
  <c r="G13"/>
  <c r="H13"/>
  <c r="I13"/>
  <c r="J13"/>
  <c r="K13"/>
  <c r="L13"/>
  <c r="M13"/>
  <c r="N13"/>
  <c r="C14"/>
  <c r="D14"/>
  <c r="E14"/>
  <c r="F14"/>
  <c r="G14"/>
  <c r="H14"/>
  <c r="I14"/>
  <c r="J14"/>
  <c r="K14"/>
  <c r="L14"/>
  <c r="M14"/>
  <c r="N14"/>
  <c r="B16"/>
  <c r="C16"/>
  <c r="D16"/>
  <c r="E16"/>
  <c r="F16"/>
  <c r="G16"/>
  <c r="H16"/>
  <c r="I16"/>
  <c r="J16"/>
  <c r="K16"/>
  <c r="L16"/>
  <c r="M16"/>
  <c r="N16"/>
  <c r="B17"/>
  <c r="C17"/>
  <c r="D17"/>
  <c r="E17"/>
  <c r="F17"/>
  <c r="G17"/>
  <c r="H17"/>
  <c r="I17"/>
  <c r="J17"/>
  <c r="K17"/>
  <c r="L17"/>
  <c r="M17"/>
  <c r="N17"/>
  <c r="B18"/>
  <c r="C18"/>
  <c r="D18"/>
  <c r="E18"/>
  <c r="F18"/>
  <c r="G18"/>
  <c r="H18"/>
  <c r="I18"/>
  <c r="J18"/>
  <c r="K18"/>
  <c r="L18"/>
  <c r="M18"/>
  <c r="N18"/>
  <c r="B19"/>
  <c r="C19"/>
  <c r="D19"/>
  <c r="E19"/>
  <c r="F19"/>
  <c r="G19"/>
  <c r="H19"/>
  <c r="I19"/>
  <c r="J19"/>
  <c r="K19"/>
  <c r="L19"/>
  <c r="M19"/>
  <c r="N19"/>
  <c r="B20"/>
  <c r="C20"/>
  <c r="D20"/>
  <c r="E20"/>
  <c r="F20"/>
  <c r="G20"/>
  <c r="H20"/>
  <c r="I20"/>
  <c r="J20"/>
  <c r="K20"/>
  <c r="L20"/>
  <c r="M20"/>
  <c r="N20"/>
  <c r="B21"/>
  <c r="C21"/>
  <c r="D21"/>
  <c r="E21"/>
  <c r="F21"/>
  <c r="G21"/>
  <c r="H21"/>
  <c r="I21"/>
  <c r="J21"/>
  <c r="K21"/>
  <c r="L21"/>
  <c r="M21"/>
  <c r="N21"/>
  <c r="B22"/>
  <c r="C22"/>
  <c r="D22"/>
  <c r="E22"/>
  <c r="F22"/>
  <c r="G22"/>
  <c r="H22"/>
  <c r="I22"/>
  <c r="J22"/>
  <c r="K22"/>
  <c r="L22"/>
  <c r="M22"/>
  <c r="N22"/>
  <c r="B23"/>
  <c r="C23"/>
  <c r="D23"/>
  <c r="E23"/>
  <c r="F23"/>
  <c r="G23"/>
  <c r="H23"/>
  <c r="I23"/>
  <c r="J23"/>
  <c r="K23"/>
  <c r="L23"/>
  <c r="M23"/>
  <c r="N23"/>
  <c r="B24"/>
  <c r="C24"/>
  <c r="D24"/>
  <c r="E24"/>
  <c r="F24"/>
  <c r="G24"/>
  <c r="H24"/>
  <c r="I24"/>
  <c r="J24"/>
  <c r="K24"/>
  <c r="L24"/>
  <c r="M24"/>
  <c r="N24"/>
  <c r="B25"/>
  <c r="C25"/>
  <c r="D25"/>
  <c r="E25"/>
  <c r="F25"/>
  <c r="G25"/>
  <c r="H25"/>
  <c r="I25"/>
  <c r="J25"/>
  <c r="K25"/>
  <c r="L25"/>
  <c r="M25"/>
  <c r="N25"/>
  <c r="B26"/>
  <c r="C26"/>
  <c r="D26"/>
  <c r="E26"/>
  <c r="F26"/>
  <c r="G26"/>
  <c r="H26"/>
  <c r="I26"/>
  <c r="J26"/>
  <c r="K26"/>
  <c r="L26"/>
  <c r="M26"/>
  <c r="N26"/>
  <c r="B27"/>
  <c r="C27"/>
  <c r="D27"/>
  <c r="E27"/>
  <c r="F27"/>
  <c r="G27"/>
  <c r="H27"/>
  <c r="I27"/>
  <c r="J27"/>
  <c r="K27"/>
  <c r="L27"/>
  <c r="M27"/>
  <c r="N27"/>
  <c r="B28"/>
  <c r="C28"/>
  <c r="D28"/>
  <c r="E28"/>
  <c r="F28"/>
  <c r="G28"/>
  <c r="H28"/>
  <c r="I28"/>
  <c r="J28"/>
  <c r="K28"/>
  <c r="L28"/>
  <c r="M28"/>
  <c r="N28"/>
  <c r="B29"/>
  <c r="C29"/>
  <c r="D29"/>
  <c r="E29"/>
  <c r="F29"/>
  <c r="G29"/>
  <c r="H29"/>
  <c r="I29"/>
  <c r="J29"/>
  <c r="K29"/>
  <c r="L29"/>
  <c r="M29"/>
  <c r="N29"/>
  <c r="B30"/>
  <c r="C30"/>
  <c r="D30"/>
  <c r="E30"/>
  <c r="F30"/>
  <c r="G30"/>
  <c r="H30"/>
  <c r="I30"/>
  <c r="J30"/>
  <c r="K30"/>
  <c r="L30"/>
  <c r="M30"/>
  <c r="N30"/>
  <c r="B31"/>
  <c r="C31"/>
  <c r="D31"/>
  <c r="E31"/>
  <c r="F31"/>
  <c r="G31"/>
  <c r="H31"/>
  <c r="I31"/>
  <c r="J31"/>
  <c r="K31"/>
  <c r="L31"/>
  <c r="M31"/>
  <c r="N31"/>
  <c r="C32"/>
  <c r="D32"/>
  <c r="E32"/>
  <c r="F32"/>
  <c r="G32"/>
  <c r="H32"/>
  <c r="I32"/>
  <c r="J32"/>
  <c r="K32"/>
  <c r="L32"/>
  <c r="M32"/>
  <c r="N32"/>
  <c r="B41"/>
  <c r="C41"/>
  <c r="D41"/>
  <c r="E41"/>
  <c r="F41"/>
  <c r="G41"/>
  <c r="H41"/>
  <c r="I41"/>
  <c r="J41"/>
  <c r="K41"/>
  <c r="L41"/>
  <c r="M41"/>
  <c r="N41"/>
  <c r="B42"/>
  <c r="C42"/>
  <c r="D42"/>
  <c r="E42"/>
  <c r="F42"/>
  <c r="G42"/>
  <c r="H42"/>
  <c r="I42"/>
  <c r="J42"/>
  <c r="K42"/>
  <c r="L42"/>
  <c r="M42"/>
  <c r="N42"/>
  <c r="B43"/>
  <c r="C43"/>
  <c r="D43"/>
  <c r="E43"/>
  <c r="F43"/>
  <c r="G43"/>
  <c r="H43"/>
  <c r="I43"/>
  <c r="J43"/>
  <c r="K43"/>
  <c r="L43"/>
  <c r="M43"/>
  <c r="N43"/>
  <c r="B44"/>
  <c r="C44"/>
  <c r="D44"/>
  <c r="E44"/>
  <c r="F44"/>
  <c r="G44"/>
  <c r="H44"/>
  <c r="I44"/>
  <c r="J44"/>
  <c r="K44"/>
  <c r="L44"/>
  <c r="M44"/>
  <c r="N44"/>
  <c r="B45"/>
  <c r="C45"/>
  <c r="D45"/>
  <c r="E45"/>
  <c r="F45"/>
  <c r="G45"/>
  <c r="H45"/>
  <c r="I45"/>
  <c r="J45"/>
  <c r="K45"/>
  <c r="L45"/>
  <c r="M45"/>
  <c r="N45"/>
  <c r="B46"/>
  <c r="C46"/>
  <c r="D46"/>
  <c r="E46"/>
  <c r="F46"/>
  <c r="G46"/>
  <c r="H46"/>
  <c r="I46"/>
  <c r="J46"/>
  <c r="K46"/>
  <c r="L46"/>
  <c r="M46"/>
  <c r="N46"/>
  <c r="B47"/>
  <c r="C47"/>
  <c r="D47"/>
  <c r="E47"/>
  <c r="F47"/>
  <c r="G47"/>
  <c r="H47"/>
  <c r="I47"/>
  <c r="J47"/>
  <c r="K47"/>
  <c r="L47"/>
  <c r="M47"/>
  <c r="N47"/>
  <c r="B48"/>
  <c r="C48"/>
  <c r="D48"/>
  <c r="E48"/>
  <c r="F48"/>
  <c r="G48"/>
  <c r="H48"/>
  <c r="I48"/>
  <c r="J48"/>
  <c r="K48"/>
  <c r="L48"/>
  <c r="M48"/>
  <c r="N48"/>
  <c r="B49"/>
  <c r="C49"/>
  <c r="D49"/>
  <c r="E49"/>
  <c r="F49"/>
  <c r="G49"/>
  <c r="H49"/>
  <c r="I49"/>
  <c r="J49"/>
  <c r="K49"/>
  <c r="L49"/>
  <c r="M49"/>
  <c r="N49"/>
  <c r="B50"/>
  <c r="C50"/>
  <c r="D50"/>
  <c r="E50"/>
  <c r="F50"/>
  <c r="G50"/>
  <c r="H50"/>
  <c r="I50"/>
  <c r="J50"/>
  <c r="K50"/>
  <c r="L50"/>
  <c r="M50"/>
  <c r="N50"/>
  <c r="B51"/>
  <c r="C51"/>
  <c r="D51"/>
  <c r="E51"/>
  <c r="F51"/>
  <c r="G51"/>
  <c r="H51"/>
  <c r="I51"/>
  <c r="J51"/>
  <c r="K51"/>
  <c r="L51"/>
  <c r="M51"/>
  <c r="N51"/>
  <c r="B52"/>
  <c r="C52"/>
  <c r="D52"/>
  <c r="E52"/>
  <c r="F52"/>
  <c r="G52"/>
  <c r="H52"/>
  <c r="I52"/>
  <c r="J52"/>
  <c r="K52"/>
  <c r="L52"/>
  <c r="M52"/>
  <c r="N52"/>
  <c r="B53"/>
  <c r="C53"/>
  <c r="D53"/>
  <c r="E53"/>
  <c r="F53"/>
  <c r="G53"/>
  <c r="H53"/>
  <c r="I53"/>
  <c r="J53"/>
  <c r="K53"/>
  <c r="L53"/>
  <c r="M53"/>
  <c r="N53"/>
  <c r="B54"/>
  <c r="C54"/>
  <c r="D54"/>
  <c r="E54"/>
  <c r="F54"/>
  <c r="G54"/>
  <c r="H54"/>
  <c r="I54"/>
  <c r="J54"/>
  <c r="K54"/>
  <c r="L54"/>
  <c r="M54"/>
  <c r="N54"/>
  <c r="B55"/>
  <c r="C55"/>
  <c r="D55"/>
  <c r="E55"/>
  <c r="F55"/>
  <c r="G55"/>
  <c r="H55"/>
  <c r="I55"/>
  <c r="J55"/>
  <c r="K55"/>
  <c r="L55"/>
  <c r="M55"/>
  <c r="N55"/>
  <c r="B56"/>
  <c r="C56"/>
  <c r="D56"/>
  <c r="E56"/>
  <c r="F56"/>
  <c r="G56"/>
  <c r="H56"/>
  <c r="I56"/>
  <c r="J56"/>
  <c r="K56"/>
  <c r="L56"/>
  <c r="M56"/>
  <c r="N56"/>
  <c r="B57"/>
  <c r="C57"/>
  <c r="D57"/>
  <c r="E57"/>
  <c r="F57"/>
  <c r="G57"/>
  <c r="H57"/>
  <c r="I57"/>
  <c r="J57"/>
  <c r="K57"/>
  <c r="L57"/>
  <c r="M57"/>
  <c r="N57"/>
  <c r="C58"/>
  <c r="D58"/>
  <c r="E58"/>
  <c r="F58"/>
  <c r="G58"/>
  <c r="H58"/>
  <c r="I58"/>
  <c r="J58"/>
  <c r="K58"/>
  <c r="L58"/>
  <c r="M58"/>
  <c r="N58"/>
  <c r="B60"/>
  <c r="C60"/>
  <c r="D60"/>
  <c r="E60"/>
  <c r="F60"/>
  <c r="G60"/>
  <c r="H60"/>
  <c r="I60"/>
  <c r="J60"/>
  <c r="K60"/>
  <c r="L60"/>
  <c r="M60"/>
  <c r="N60"/>
  <c r="B61"/>
  <c r="C61"/>
  <c r="D61"/>
  <c r="E61"/>
  <c r="F61"/>
  <c r="G61"/>
  <c r="H61"/>
  <c r="I61"/>
  <c r="J61"/>
  <c r="K61"/>
  <c r="L61"/>
  <c r="M61"/>
  <c r="N61"/>
  <c r="B62"/>
  <c r="C62"/>
  <c r="D62"/>
  <c r="E62"/>
  <c r="F62"/>
  <c r="G62"/>
  <c r="H62"/>
  <c r="I62"/>
  <c r="J62"/>
  <c r="K62"/>
  <c r="L62"/>
  <c r="M62"/>
  <c r="N62"/>
  <c r="C63"/>
  <c r="D63"/>
  <c r="E63"/>
  <c r="F63"/>
  <c r="G63"/>
  <c r="H63"/>
  <c r="I63"/>
  <c r="J63"/>
  <c r="K63"/>
  <c r="L63"/>
  <c r="M63"/>
  <c r="N63"/>
  <c r="C64"/>
  <c r="D64"/>
  <c r="E64"/>
  <c r="F64"/>
  <c r="G64"/>
  <c r="H64"/>
  <c r="I64"/>
  <c r="J64"/>
  <c r="K64"/>
  <c r="L64"/>
  <c r="M64"/>
  <c r="N64"/>
  <c r="C65"/>
  <c r="D65"/>
  <c r="E65"/>
  <c r="F65"/>
  <c r="G65"/>
  <c r="H65"/>
  <c r="I65"/>
  <c r="J65"/>
  <c r="K65"/>
  <c r="L65"/>
  <c r="M65"/>
  <c r="N65"/>
  <c r="B67"/>
  <c r="C67"/>
  <c r="D67"/>
  <c r="E67"/>
  <c r="F67"/>
  <c r="G67"/>
  <c r="H67"/>
  <c r="I67"/>
  <c r="J67"/>
  <c r="K67"/>
  <c r="L67"/>
  <c r="M67"/>
  <c r="N67"/>
  <c r="B68"/>
  <c r="C68"/>
  <c r="D68"/>
  <c r="E68"/>
  <c r="F68"/>
  <c r="G68"/>
  <c r="H68"/>
  <c r="I68"/>
  <c r="J68"/>
  <c r="K68"/>
  <c r="L68"/>
  <c r="M68"/>
  <c r="N68"/>
  <c r="B69"/>
  <c r="C69"/>
  <c r="D69"/>
  <c r="E69"/>
  <c r="F69"/>
  <c r="G69"/>
  <c r="H69"/>
  <c r="I69"/>
  <c r="J69"/>
  <c r="C70"/>
  <c r="D70"/>
  <c r="E70"/>
  <c r="F70"/>
  <c r="G70"/>
  <c r="H70"/>
  <c r="I70"/>
  <c r="J70"/>
  <c r="K70"/>
  <c r="L70"/>
  <c r="M70"/>
  <c r="N70"/>
  <c r="B71"/>
  <c r="C71"/>
  <c r="D71"/>
  <c r="E71"/>
  <c r="F71"/>
  <c r="G71"/>
  <c r="H71"/>
  <c r="I71"/>
  <c r="J71"/>
  <c r="K71"/>
  <c r="L71"/>
  <c r="M71"/>
  <c r="N71"/>
  <c r="C72"/>
  <c r="D72"/>
  <c r="E72"/>
  <c r="F72"/>
  <c r="G72"/>
  <c r="H72"/>
  <c r="I72"/>
  <c r="J72"/>
  <c r="K72"/>
  <c r="L72"/>
  <c r="M72"/>
  <c r="N72"/>
  <c r="C73"/>
  <c r="D73"/>
  <c r="E73"/>
  <c r="F73"/>
  <c r="G73"/>
  <c r="H73"/>
  <c r="I73"/>
  <c r="J73"/>
  <c r="K73"/>
  <c r="L73"/>
  <c r="M73"/>
  <c r="N73"/>
  <c r="B9" i="7"/>
  <c r="C9"/>
  <c r="D9"/>
  <c r="E9"/>
  <c r="F9"/>
  <c r="G9"/>
  <c r="H9"/>
  <c r="I9"/>
  <c r="J9"/>
  <c r="K9"/>
  <c r="L9"/>
  <c r="M9"/>
  <c r="N9"/>
  <c r="O9"/>
  <c r="P9"/>
  <c r="Q9"/>
  <c r="R9"/>
  <c r="S9"/>
  <c r="T9"/>
  <c r="U9"/>
  <c r="V9"/>
  <c r="W9"/>
  <c r="X9"/>
  <c r="Y9"/>
  <c r="Z9"/>
  <c r="AA9"/>
  <c r="AB9"/>
  <c r="AC9"/>
  <c r="AD9"/>
  <c r="B10"/>
  <c r="C10"/>
  <c r="D10"/>
  <c r="E10"/>
  <c r="F10"/>
  <c r="G10"/>
  <c r="H10"/>
  <c r="I10"/>
  <c r="J10"/>
  <c r="K10"/>
  <c r="L10"/>
  <c r="M10"/>
  <c r="N10"/>
  <c r="O10"/>
  <c r="P10"/>
  <c r="Q10"/>
  <c r="R10"/>
  <c r="S10"/>
  <c r="T10"/>
  <c r="U10"/>
  <c r="V10"/>
  <c r="W10"/>
  <c r="X10"/>
  <c r="Y10"/>
  <c r="Z10"/>
  <c r="AA10"/>
  <c r="AB10"/>
  <c r="AC10"/>
  <c r="AD10"/>
  <c r="B11"/>
  <c r="C11"/>
  <c r="D11"/>
  <c r="E11"/>
  <c r="F11"/>
  <c r="G11"/>
  <c r="H11"/>
  <c r="I11"/>
  <c r="J11"/>
  <c r="K11"/>
  <c r="L11"/>
  <c r="M11"/>
  <c r="N11"/>
  <c r="O11"/>
  <c r="P11"/>
  <c r="Q11"/>
  <c r="R11"/>
  <c r="S11"/>
  <c r="T11"/>
  <c r="U11"/>
  <c r="V11"/>
  <c r="W11"/>
  <c r="X11"/>
  <c r="Y11"/>
  <c r="Z11"/>
  <c r="AA11"/>
  <c r="AB11"/>
  <c r="AC11"/>
  <c r="AD11"/>
  <c r="B12"/>
  <c r="C12"/>
  <c r="D12"/>
  <c r="E12"/>
  <c r="F12"/>
  <c r="G12"/>
  <c r="H12"/>
  <c r="I12"/>
  <c r="J12"/>
  <c r="K12"/>
  <c r="L12"/>
  <c r="M12"/>
  <c r="N12"/>
  <c r="O12"/>
  <c r="P12"/>
  <c r="Q12"/>
  <c r="R12"/>
  <c r="S12"/>
  <c r="T12"/>
  <c r="U12"/>
  <c r="V12"/>
  <c r="W12"/>
  <c r="X12"/>
  <c r="Y12"/>
  <c r="Z12"/>
  <c r="AA12"/>
  <c r="AB12"/>
  <c r="AC12"/>
  <c r="AD12"/>
  <c r="B13"/>
  <c r="C13"/>
  <c r="D13"/>
  <c r="E13"/>
  <c r="F13"/>
  <c r="G13"/>
  <c r="H13"/>
  <c r="I13"/>
  <c r="J13"/>
  <c r="K13"/>
  <c r="L13"/>
  <c r="M13"/>
  <c r="N13"/>
  <c r="O13"/>
  <c r="P13"/>
  <c r="Q13"/>
  <c r="R13"/>
  <c r="S13"/>
  <c r="T13"/>
  <c r="U13"/>
  <c r="V13"/>
  <c r="W13"/>
  <c r="X13"/>
  <c r="Y13"/>
  <c r="Z13"/>
  <c r="AA13"/>
  <c r="AB13"/>
  <c r="AC13"/>
  <c r="AD13"/>
  <c r="C14"/>
  <c r="D14"/>
  <c r="E14"/>
  <c r="F14"/>
  <c r="G14"/>
  <c r="H14"/>
  <c r="I14"/>
  <c r="J14"/>
  <c r="K14"/>
  <c r="L14"/>
  <c r="M14"/>
  <c r="N14"/>
  <c r="O14"/>
  <c r="P14"/>
  <c r="Q14"/>
  <c r="R14"/>
  <c r="S14"/>
  <c r="T14"/>
  <c r="U14"/>
  <c r="V14"/>
  <c r="W14"/>
  <c r="X14"/>
  <c r="Y14"/>
  <c r="Z14"/>
  <c r="AA14"/>
  <c r="AB14"/>
  <c r="AC14"/>
  <c r="AD14"/>
  <c r="B16"/>
  <c r="C16"/>
  <c r="D16"/>
  <c r="E16"/>
  <c r="F16"/>
  <c r="G16"/>
  <c r="H16"/>
  <c r="I16"/>
  <c r="J16"/>
  <c r="K16"/>
  <c r="L16"/>
  <c r="M16"/>
  <c r="N16"/>
  <c r="O16"/>
  <c r="P16"/>
  <c r="Q16"/>
  <c r="R16"/>
  <c r="S16"/>
  <c r="T16"/>
  <c r="U16"/>
  <c r="V16"/>
  <c r="W16"/>
  <c r="X16"/>
  <c r="Y16"/>
  <c r="Z16"/>
  <c r="AA16"/>
  <c r="AB16"/>
  <c r="AC16"/>
  <c r="AD16"/>
  <c r="B17"/>
  <c r="C17"/>
  <c r="D17"/>
  <c r="E17"/>
  <c r="F17"/>
  <c r="G17"/>
  <c r="H17"/>
  <c r="I17"/>
  <c r="J17"/>
  <c r="K17"/>
  <c r="L17"/>
  <c r="M17"/>
  <c r="N17"/>
  <c r="O17"/>
  <c r="P17"/>
  <c r="Q17"/>
  <c r="R17"/>
  <c r="S17"/>
  <c r="T17"/>
  <c r="U17"/>
  <c r="V17"/>
  <c r="W17"/>
  <c r="X17"/>
  <c r="Y17"/>
  <c r="Z17"/>
  <c r="AA17"/>
  <c r="AB17"/>
  <c r="AC17"/>
  <c r="AD17"/>
  <c r="B18"/>
  <c r="C18"/>
  <c r="D18"/>
  <c r="E18"/>
  <c r="F18"/>
  <c r="G18"/>
  <c r="H18"/>
  <c r="I18"/>
  <c r="J18"/>
  <c r="K18"/>
  <c r="L18"/>
  <c r="M18"/>
  <c r="N18"/>
  <c r="O18"/>
  <c r="P18"/>
  <c r="Q18"/>
  <c r="R18"/>
  <c r="S18"/>
  <c r="T18"/>
  <c r="U18"/>
  <c r="V18"/>
  <c r="W18"/>
  <c r="X18"/>
  <c r="Y18"/>
  <c r="Z18"/>
  <c r="AA18"/>
  <c r="AB18"/>
  <c r="AC18"/>
  <c r="AD18"/>
  <c r="B19"/>
  <c r="C19"/>
  <c r="D19"/>
  <c r="E19"/>
  <c r="F19"/>
  <c r="G19"/>
  <c r="H19"/>
  <c r="I19"/>
  <c r="J19"/>
  <c r="K19"/>
  <c r="L19"/>
  <c r="M19"/>
  <c r="N19"/>
  <c r="O19"/>
  <c r="P19"/>
  <c r="Q19"/>
  <c r="R19"/>
  <c r="S19"/>
  <c r="T19"/>
  <c r="U19"/>
  <c r="V19"/>
  <c r="W19"/>
  <c r="X19"/>
  <c r="Y19"/>
  <c r="Z19"/>
  <c r="AA19"/>
  <c r="AB19"/>
  <c r="AC19"/>
  <c r="AD19"/>
  <c r="B20"/>
  <c r="C20"/>
  <c r="D20"/>
  <c r="E20"/>
  <c r="F20"/>
  <c r="G20"/>
  <c r="H20"/>
  <c r="I20"/>
  <c r="J20"/>
  <c r="K20"/>
  <c r="L20"/>
  <c r="M20"/>
  <c r="N20"/>
  <c r="O20"/>
  <c r="P20"/>
  <c r="Q20"/>
  <c r="R20"/>
  <c r="S20"/>
  <c r="T20"/>
  <c r="U20"/>
  <c r="V20"/>
  <c r="W20"/>
  <c r="X20"/>
  <c r="Y20"/>
  <c r="Z20"/>
  <c r="AA20"/>
  <c r="AB20"/>
  <c r="AC20"/>
  <c r="AD20"/>
  <c r="B21"/>
  <c r="C21"/>
  <c r="D21"/>
  <c r="E21"/>
  <c r="F21"/>
  <c r="G21"/>
  <c r="H21"/>
  <c r="I21"/>
  <c r="J21"/>
  <c r="K21"/>
  <c r="L21"/>
  <c r="M21"/>
  <c r="N21"/>
  <c r="O21"/>
  <c r="P21"/>
  <c r="Q21"/>
  <c r="R21"/>
  <c r="S21"/>
  <c r="T21"/>
  <c r="U21"/>
  <c r="V21"/>
  <c r="W21"/>
  <c r="X21"/>
  <c r="Y21"/>
  <c r="Z21"/>
  <c r="AA21"/>
  <c r="AB21"/>
  <c r="AC21"/>
  <c r="AD21"/>
  <c r="B22"/>
  <c r="C22"/>
  <c r="D22"/>
  <c r="E22"/>
  <c r="F22"/>
  <c r="G22"/>
  <c r="H22"/>
  <c r="I22"/>
  <c r="J22"/>
  <c r="K22"/>
  <c r="L22"/>
  <c r="M22"/>
  <c r="N22"/>
  <c r="O22"/>
  <c r="P22"/>
  <c r="Q22"/>
  <c r="R22"/>
  <c r="S22"/>
  <c r="T22"/>
  <c r="U22"/>
  <c r="V22"/>
  <c r="W22"/>
  <c r="X22"/>
  <c r="Y22"/>
  <c r="Z22"/>
  <c r="AA22"/>
  <c r="AB22"/>
  <c r="AC22"/>
  <c r="AD22"/>
  <c r="B23"/>
  <c r="C23"/>
  <c r="D23"/>
  <c r="E23"/>
  <c r="F23"/>
  <c r="G23"/>
  <c r="H23"/>
  <c r="I23"/>
  <c r="J23"/>
  <c r="K23"/>
  <c r="L23"/>
  <c r="M23"/>
  <c r="N23"/>
  <c r="O23"/>
  <c r="P23"/>
  <c r="Q23"/>
  <c r="R23"/>
  <c r="S23"/>
  <c r="T23"/>
  <c r="U23"/>
  <c r="V23"/>
  <c r="W23"/>
  <c r="X23"/>
  <c r="Y23"/>
  <c r="Z23"/>
  <c r="AA23"/>
  <c r="AB23"/>
  <c r="AC23"/>
  <c r="AD23"/>
  <c r="B24"/>
  <c r="C24"/>
  <c r="D24"/>
  <c r="E24"/>
  <c r="F24"/>
  <c r="G24"/>
  <c r="H24"/>
  <c r="I24"/>
  <c r="J24"/>
  <c r="K24"/>
  <c r="L24"/>
  <c r="M24"/>
  <c r="N24"/>
  <c r="O24"/>
  <c r="P24"/>
  <c r="Q24"/>
  <c r="R24"/>
  <c r="S24"/>
  <c r="T24"/>
  <c r="U24"/>
  <c r="V24"/>
  <c r="W24"/>
  <c r="X24"/>
  <c r="Y24"/>
  <c r="Z24"/>
  <c r="AA24"/>
  <c r="AB24"/>
  <c r="AC24"/>
  <c r="AD24"/>
  <c r="B25"/>
  <c r="C25"/>
  <c r="D25"/>
  <c r="E25"/>
  <c r="F25"/>
  <c r="G25"/>
  <c r="H25"/>
  <c r="I25"/>
  <c r="J25"/>
  <c r="K25"/>
  <c r="L25"/>
  <c r="M25"/>
  <c r="N25"/>
  <c r="O25"/>
  <c r="P25"/>
  <c r="Q25"/>
  <c r="R25"/>
  <c r="S25"/>
  <c r="T25"/>
  <c r="U25"/>
  <c r="V25"/>
  <c r="W25"/>
  <c r="X25"/>
  <c r="Y25"/>
  <c r="Z25"/>
  <c r="AA25"/>
  <c r="AB25"/>
  <c r="AC25"/>
  <c r="AD25"/>
  <c r="B26"/>
  <c r="C26"/>
  <c r="D26"/>
  <c r="E26"/>
  <c r="F26"/>
  <c r="G26"/>
  <c r="H26"/>
  <c r="I26"/>
  <c r="J26"/>
  <c r="K26"/>
  <c r="L26"/>
  <c r="M26"/>
  <c r="N26"/>
  <c r="O26"/>
  <c r="P26"/>
  <c r="Q26"/>
  <c r="R26"/>
  <c r="S26"/>
  <c r="T26"/>
  <c r="U26"/>
  <c r="V26"/>
  <c r="W26"/>
  <c r="X26"/>
  <c r="Y26"/>
  <c r="Z26"/>
  <c r="AA26"/>
  <c r="AB26"/>
  <c r="AC26"/>
  <c r="AD26"/>
  <c r="B27"/>
  <c r="C27"/>
  <c r="D27"/>
  <c r="E27"/>
  <c r="F27"/>
  <c r="G27"/>
  <c r="H27"/>
  <c r="I27"/>
  <c r="J27"/>
  <c r="K27"/>
  <c r="L27"/>
  <c r="M27"/>
  <c r="N27"/>
  <c r="O27"/>
  <c r="P27"/>
  <c r="Q27"/>
  <c r="R27"/>
  <c r="S27"/>
  <c r="T27"/>
  <c r="U27"/>
  <c r="V27"/>
  <c r="W27"/>
  <c r="X27"/>
  <c r="Y27"/>
  <c r="Z27"/>
  <c r="AA27"/>
  <c r="AB27"/>
  <c r="AC27"/>
  <c r="AD27"/>
  <c r="B28"/>
  <c r="C28"/>
  <c r="D28"/>
  <c r="E28"/>
  <c r="F28"/>
  <c r="G28"/>
  <c r="H28"/>
  <c r="I28"/>
  <c r="J28"/>
  <c r="K28"/>
  <c r="L28"/>
  <c r="M28"/>
  <c r="N28"/>
  <c r="O28"/>
  <c r="P28"/>
  <c r="Q28"/>
  <c r="R28"/>
  <c r="S28"/>
  <c r="T28"/>
  <c r="U28"/>
  <c r="V28"/>
  <c r="W28"/>
  <c r="X28"/>
  <c r="Y28"/>
  <c r="Z28"/>
  <c r="AA28"/>
  <c r="AB28"/>
  <c r="AC28"/>
  <c r="AD28"/>
  <c r="B29"/>
  <c r="C29"/>
  <c r="D29"/>
  <c r="E29"/>
  <c r="F29"/>
  <c r="G29"/>
  <c r="H29"/>
  <c r="I29"/>
  <c r="J29"/>
  <c r="K29"/>
  <c r="L29"/>
  <c r="M29"/>
  <c r="N29"/>
  <c r="O29"/>
  <c r="P29"/>
  <c r="Q29"/>
  <c r="R29"/>
  <c r="S29"/>
  <c r="T29"/>
  <c r="U29"/>
  <c r="V29"/>
  <c r="W29"/>
  <c r="X29"/>
  <c r="Y29"/>
  <c r="Z29"/>
  <c r="AA29"/>
  <c r="AB29"/>
  <c r="AC29"/>
  <c r="AD29"/>
  <c r="B30"/>
  <c r="C30"/>
  <c r="D30"/>
  <c r="E30"/>
  <c r="F30"/>
  <c r="G30"/>
  <c r="H30"/>
  <c r="I30"/>
  <c r="J30"/>
  <c r="K30"/>
  <c r="L30"/>
  <c r="M30"/>
  <c r="N30"/>
  <c r="O30"/>
  <c r="P30"/>
  <c r="Q30"/>
  <c r="R30"/>
  <c r="S30"/>
  <c r="T30"/>
  <c r="U30"/>
  <c r="V30"/>
  <c r="W30"/>
  <c r="X30"/>
  <c r="Y30"/>
  <c r="Z30"/>
  <c r="AA30"/>
  <c r="AB30"/>
  <c r="AC30"/>
  <c r="AD30"/>
  <c r="B31"/>
  <c r="C31"/>
  <c r="D31"/>
  <c r="E31"/>
  <c r="F31"/>
  <c r="G31"/>
  <c r="H31"/>
  <c r="I31"/>
  <c r="J31"/>
  <c r="K31"/>
  <c r="L31"/>
  <c r="M31"/>
  <c r="N31"/>
  <c r="O31"/>
  <c r="P31"/>
  <c r="Q31"/>
  <c r="R31"/>
  <c r="S31"/>
  <c r="T31"/>
  <c r="U31"/>
  <c r="V31"/>
  <c r="W31"/>
  <c r="X31"/>
  <c r="Y31"/>
  <c r="Z31"/>
  <c r="AA31"/>
  <c r="AB31"/>
  <c r="AC31"/>
  <c r="AD31"/>
  <c r="C32"/>
  <c r="D32"/>
  <c r="E32"/>
  <c r="F32"/>
  <c r="G32"/>
  <c r="H32"/>
  <c r="I32"/>
  <c r="J32"/>
  <c r="K32"/>
  <c r="L32"/>
  <c r="M32"/>
  <c r="N32"/>
  <c r="O32"/>
  <c r="P32"/>
  <c r="Q32"/>
  <c r="R32"/>
  <c r="S32"/>
  <c r="T32"/>
  <c r="U32"/>
  <c r="V32"/>
  <c r="W32"/>
  <c r="X32"/>
  <c r="Y32"/>
  <c r="Z32"/>
  <c r="AA32"/>
  <c r="AB32"/>
  <c r="AC32"/>
  <c r="AD32"/>
  <c r="B43"/>
  <c r="C43"/>
  <c r="D43"/>
  <c r="E43"/>
  <c r="F43"/>
  <c r="G43"/>
  <c r="H43"/>
  <c r="I43"/>
  <c r="J43"/>
  <c r="K43"/>
  <c r="L43"/>
  <c r="M43"/>
  <c r="N43"/>
  <c r="O43"/>
  <c r="P43"/>
  <c r="Q43"/>
  <c r="R43"/>
  <c r="S43"/>
  <c r="T43"/>
  <c r="U43"/>
  <c r="V43"/>
  <c r="W43"/>
  <c r="X43"/>
  <c r="Y43"/>
  <c r="Z43"/>
  <c r="AA43"/>
  <c r="AB43"/>
  <c r="AC43"/>
  <c r="AD43"/>
  <c r="B44"/>
  <c r="C44"/>
  <c r="D44"/>
  <c r="E44"/>
  <c r="F44"/>
  <c r="G44"/>
  <c r="H44"/>
  <c r="I44"/>
  <c r="J44"/>
  <c r="K44"/>
  <c r="L44"/>
  <c r="M44"/>
  <c r="N44"/>
  <c r="O44"/>
  <c r="P44"/>
  <c r="Q44"/>
  <c r="R44"/>
  <c r="S44"/>
  <c r="T44"/>
  <c r="U44"/>
  <c r="V44"/>
  <c r="W44"/>
  <c r="X44"/>
  <c r="Y44"/>
  <c r="Z44"/>
  <c r="AA44"/>
  <c r="AB44"/>
  <c r="AC44"/>
  <c r="AD44"/>
  <c r="B45"/>
  <c r="C45"/>
  <c r="D45"/>
  <c r="E45"/>
  <c r="F45"/>
  <c r="G45"/>
  <c r="H45"/>
  <c r="I45"/>
  <c r="J45"/>
  <c r="K45"/>
  <c r="L45"/>
  <c r="M45"/>
  <c r="N45"/>
  <c r="O45"/>
  <c r="P45"/>
  <c r="Q45"/>
  <c r="R45"/>
  <c r="S45"/>
  <c r="T45"/>
  <c r="U45"/>
  <c r="V45"/>
  <c r="W45"/>
  <c r="X45"/>
  <c r="Y45"/>
  <c r="Z45"/>
  <c r="AA45"/>
  <c r="AB45"/>
  <c r="AC45"/>
  <c r="AD45"/>
  <c r="B46"/>
  <c r="C46"/>
  <c r="D46"/>
  <c r="E46"/>
  <c r="F46"/>
  <c r="G46"/>
  <c r="H46"/>
  <c r="I46"/>
  <c r="J46"/>
  <c r="K46"/>
  <c r="L46"/>
  <c r="M46"/>
  <c r="N46"/>
  <c r="O46"/>
  <c r="P46"/>
  <c r="Q46"/>
  <c r="R46"/>
  <c r="S46"/>
  <c r="T46"/>
  <c r="U46"/>
  <c r="V46"/>
  <c r="W46"/>
  <c r="X46"/>
  <c r="Y46"/>
  <c r="Z46"/>
  <c r="AA46"/>
  <c r="AB46"/>
  <c r="AC46"/>
  <c r="AD46"/>
  <c r="B47"/>
  <c r="C47"/>
  <c r="D47"/>
  <c r="E47"/>
  <c r="F47"/>
  <c r="G47"/>
  <c r="H47"/>
  <c r="I47"/>
  <c r="J47"/>
  <c r="K47"/>
  <c r="L47"/>
  <c r="M47"/>
  <c r="N47"/>
  <c r="O47"/>
  <c r="P47"/>
  <c r="Q47"/>
  <c r="R47"/>
  <c r="S47"/>
  <c r="T47"/>
  <c r="U47"/>
  <c r="V47"/>
  <c r="W47"/>
  <c r="X47"/>
  <c r="Y47"/>
  <c r="Z47"/>
  <c r="AA47"/>
  <c r="AB47"/>
  <c r="AC47"/>
  <c r="AD47"/>
  <c r="B48"/>
  <c r="C48"/>
  <c r="D48"/>
  <c r="E48"/>
  <c r="F48"/>
  <c r="G48"/>
  <c r="H48"/>
  <c r="I48"/>
  <c r="J48"/>
  <c r="K48"/>
  <c r="L48"/>
  <c r="M48"/>
  <c r="N48"/>
  <c r="O48"/>
  <c r="P48"/>
  <c r="Q48"/>
  <c r="R48"/>
  <c r="S48"/>
  <c r="T48"/>
  <c r="U48"/>
  <c r="V48"/>
  <c r="W48"/>
  <c r="X48"/>
  <c r="Y48"/>
  <c r="Z48"/>
  <c r="AA48"/>
  <c r="AB48"/>
  <c r="AC48"/>
  <c r="AD48"/>
  <c r="B49"/>
  <c r="C49"/>
  <c r="D49"/>
  <c r="E49"/>
  <c r="F49"/>
  <c r="G49"/>
  <c r="H49"/>
  <c r="I49"/>
  <c r="J49"/>
  <c r="K49"/>
  <c r="L49"/>
  <c r="M49"/>
  <c r="N49"/>
  <c r="O49"/>
  <c r="P49"/>
  <c r="Q49"/>
  <c r="R49"/>
  <c r="S49"/>
  <c r="T49"/>
  <c r="U49"/>
  <c r="V49"/>
  <c r="W49"/>
  <c r="X49"/>
  <c r="Y49"/>
  <c r="Z49"/>
  <c r="AA49"/>
  <c r="AB49"/>
  <c r="AC49"/>
  <c r="AD49"/>
  <c r="B50"/>
  <c r="C50"/>
  <c r="D50"/>
  <c r="E50"/>
  <c r="F50"/>
  <c r="G50"/>
  <c r="H50"/>
  <c r="I50"/>
  <c r="J50"/>
  <c r="K50"/>
  <c r="L50"/>
  <c r="M50"/>
  <c r="N50"/>
  <c r="O50"/>
  <c r="P50"/>
  <c r="Q50"/>
  <c r="R50"/>
  <c r="S50"/>
  <c r="T50"/>
  <c r="U50"/>
  <c r="V50"/>
  <c r="W50"/>
  <c r="X50"/>
  <c r="Y50"/>
  <c r="Z50"/>
  <c r="AA50"/>
  <c r="AB50"/>
  <c r="AC50"/>
  <c r="AD50"/>
  <c r="B51"/>
  <c r="C51"/>
  <c r="D51"/>
  <c r="E51"/>
  <c r="F51"/>
  <c r="G51"/>
  <c r="H51"/>
  <c r="I51"/>
  <c r="J51"/>
  <c r="K51"/>
  <c r="L51"/>
  <c r="M51"/>
  <c r="N51"/>
  <c r="O51"/>
  <c r="P51"/>
  <c r="Q51"/>
  <c r="R51"/>
  <c r="S51"/>
  <c r="T51"/>
  <c r="U51"/>
  <c r="V51"/>
  <c r="W51"/>
  <c r="X51"/>
  <c r="Y51"/>
  <c r="Z51"/>
  <c r="AA51"/>
  <c r="AB51"/>
  <c r="AC51"/>
  <c r="AD51"/>
  <c r="B52"/>
  <c r="C52"/>
  <c r="D52"/>
  <c r="E52"/>
  <c r="F52"/>
  <c r="G52"/>
  <c r="H52"/>
  <c r="I52"/>
  <c r="J52"/>
  <c r="K52"/>
  <c r="L52"/>
  <c r="M52"/>
  <c r="N52"/>
  <c r="O52"/>
  <c r="P52"/>
  <c r="Q52"/>
  <c r="R52"/>
  <c r="S52"/>
  <c r="T52"/>
  <c r="U52"/>
  <c r="V52"/>
  <c r="W52"/>
  <c r="X52"/>
  <c r="Y52"/>
  <c r="Z52"/>
  <c r="AA52"/>
  <c r="AB52"/>
  <c r="AC52"/>
  <c r="AD52"/>
  <c r="B53"/>
  <c r="C53"/>
  <c r="D53"/>
  <c r="E53"/>
  <c r="F53"/>
  <c r="G53"/>
  <c r="H53"/>
  <c r="I53"/>
  <c r="J53"/>
  <c r="K53"/>
  <c r="L53"/>
  <c r="M53"/>
  <c r="N53"/>
  <c r="O53"/>
  <c r="P53"/>
  <c r="Q53"/>
  <c r="R53"/>
  <c r="S53"/>
  <c r="T53"/>
  <c r="U53"/>
  <c r="V53"/>
  <c r="W53"/>
  <c r="X53"/>
  <c r="Y53"/>
  <c r="Z53"/>
  <c r="AA53"/>
  <c r="AB53"/>
  <c r="AC53"/>
  <c r="AD53"/>
  <c r="B54"/>
  <c r="C54"/>
  <c r="D54"/>
  <c r="E54"/>
  <c r="F54"/>
  <c r="G54"/>
  <c r="H54"/>
  <c r="I54"/>
  <c r="J54"/>
  <c r="K54"/>
  <c r="L54"/>
  <c r="M54"/>
  <c r="N54"/>
  <c r="O54"/>
  <c r="P54"/>
  <c r="Q54"/>
  <c r="R54"/>
  <c r="S54"/>
  <c r="T54"/>
  <c r="U54"/>
  <c r="V54"/>
  <c r="W54"/>
  <c r="X54"/>
  <c r="Y54"/>
  <c r="Z54"/>
  <c r="AA54"/>
  <c r="AB54"/>
  <c r="AC54"/>
  <c r="AD54"/>
  <c r="B55"/>
  <c r="C55"/>
  <c r="D55"/>
  <c r="E55"/>
  <c r="F55"/>
  <c r="G55"/>
  <c r="H55"/>
  <c r="I55"/>
  <c r="J55"/>
  <c r="K55"/>
  <c r="L55"/>
  <c r="M55"/>
  <c r="N55"/>
  <c r="O55"/>
  <c r="P55"/>
  <c r="Q55"/>
  <c r="R55"/>
  <c r="S55"/>
  <c r="T55"/>
  <c r="U55"/>
  <c r="V55"/>
  <c r="W55"/>
  <c r="X55"/>
  <c r="Y55"/>
  <c r="Z55"/>
  <c r="AA55"/>
  <c r="AB55"/>
  <c r="AC55"/>
  <c r="AD55"/>
  <c r="B56"/>
  <c r="C56"/>
  <c r="D56"/>
  <c r="E56"/>
  <c r="F56"/>
  <c r="G56"/>
  <c r="H56"/>
  <c r="I56"/>
  <c r="J56"/>
  <c r="K56"/>
  <c r="L56"/>
  <c r="M56"/>
  <c r="N56"/>
  <c r="O56"/>
  <c r="P56"/>
  <c r="Q56"/>
  <c r="R56"/>
  <c r="S56"/>
  <c r="T56"/>
  <c r="U56"/>
  <c r="V56"/>
  <c r="W56"/>
  <c r="X56"/>
  <c r="Y56"/>
  <c r="Z56"/>
  <c r="AA56"/>
  <c r="AB56"/>
  <c r="AC56"/>
  <c r="AD56"/>
  <c r="B57"/>
  <c r="C57"/>
  <c r="D57"/>
  <c r="E57"/>
  <c r="F57"/>
  <c r="G57"/>
  <c r="H57"/>
  <c r="I57"/>
  <c r="J57"/>
  <c r="K57"/>
  <c r="L57"/>
  <c r="M57"/>
  <c r="N57"/>
  <c r="O57"/>
  <c r="P57"/>
  <c r="Q57"/>
  <c r="R57"/>
  <c r="S57"/>
  <c r="T57"/>
  <c r="U57"/>
  <c r="V57"/>
  <c r="W57"/>
  <c r="X57"/>
  <c r="Y57"/>
  <c r="Z57"/>
  <c r="AA57"/>
  <c r="AB57"/>
  <c r="AC57"/>
  <c r="AD57"/>
  <c r="B58"/>
  <c r="C58"/>
  <c r="D58"/>
  <c r="E58"/>
  <c r="F58"/>
  <c r="G58"/>
  <c r="H58"/>
  <c r="I58"/>
  <c r="J58"/>
  <c r="K58"/>
  <c r="L58"/>
  <c r="M58"/>
  <c r="N58"/>
  <c r="O58"/>
  <c r="P58"/>
  <c r="Q58"/>
  <c r="R58"/>
  <c r="S58"/>
  <c r="T58"/>
  <c r="U58"/>
  <c r="V58"/>
  <c r="W58"/>
  <c r="X58"/>
  <c r="Y58"/>
  <c r="Z58"/>
  <c r="AA58"/>
  <c r="AB58"/>
  <c r="AC58"/>
  <c r="AD58"/>
  <c r="B59"/>
  <c r="C59"/>
  <c r="D59"/>
  <c r="E59"/>
  <c r="F59"/>
  <c r="G59"/>
  <c r="H59"/>
  <c r="I59"/>
  <c r="J59"/>
  <c r="K59"/>
  <c r="L59"/>
  <c r="M59"/>
  <c r="N59"/>
  <c r="O59"/>
  <c r="P59"/>
  <c r="Q59"/>
  <c r="R59"/>
  <c r="S59"/>
  <c r="T59"/>
  <c r="U59"/>
  <c r="V59"/>
  <c r="W59"/>
  <c r="X59"/>
  <c r="Y59"/>
  <c r="Z59"/>
  <c r="AA59"/>
  <c r="AB59"/>
  <c r="AC59"/>
  <c r="AD59"/>
  <c r="C60"/>
  <c r="D60"/>
  <c r="E60"/>
  <c r="F60"/>
  <c r="G60"/>
  <c r="H60"/>
  <c r="I60"/>
  <c r="J60"/>
  <c r="K60"/>
  <c r="L60"/>
  <c r="M60"/>
  <c r="N60"/>
  <c r="O60"/>
  <c r="P60"/>
  <c r="Q60"/>
  <c r="R60"/>
  <c r="S60"/>
  <c r="T60"/>
  <c r="U60"/>
  <c r="V60"/>
  <c r="W60"/>
  <c r="X60"/>
  <c r="Y60"/>
  <c r="Z60"/>
  <c r="AA60"/>
  <c r="AB60"/>
  <c r="AC60"/>
  <c r="AD60"/>
  <c r="B62"/>
  <c r="C62"/>
  <c r="D62"/>
  <c r="E62"/>
  <c r="F62"/>
  <c r="G62"/>
  <c r="H62"/>
  <c r="I62"/>
  <c r="J62"/>
  <c r="K62"/>
  <c r="L62"/>
  <c r="M62"/>
  <c r="N62"/>
  <c r="O62"/>
  <c r="P62"/>
  <c r="Q62"/>
  <c r="R62"/>
  <c r="S62"/>
  <c r="T62"/>
  <c r="U62"/>
  <c r="V62"/>
  <c r="W62"/>
  <c r="X62"/>
  <c r="Y62"/>
  <c r="Z62"/>
  <c r="AA62"/>
  <c r="AB62"/>
  <c r="AC62"/>
  <c r="AD62"/>
  <c r="B63"/>
  <c r="C63"/>
  <c r="D63"/>
  <c r="E63"/>
  <c r="F63"/>
  <c r="G63"/>
  <c r="H63"/>
  <c r="I63"/>
  <c r="J63"/>
  <c r="K63"/>
  <c r="L63"/>
  <c r="M63"/>
  <c r="N63"/>
  <c r="O63"/>
  <c r="P63"/>
  <c r="Q63"/>
  <c r="R63"/>
  <c r="S63"/>
  <c r="T63"/>
  <c r="U63"/>
  <c r="V63"/>
  <c r="W63"/>
  <c r="X63"/>
  <c r="Y63"/>
  <c r="Z63"/>
  <c r="AA63"/>
  <c r="AB63"/>
  <c r="AC63"/>
  <c r="AD63"/>
  <c r="B64"/>
  <c r="C64"/>
  <c r="D64"/>
  <c r="E64"/>
  <c r="F64"/>
  <c r="G64"/>
  <c r="H64"/>
  <c r="I64"/>
  <c r="J64"/>
  <c r="K64"/>
  <c r="L64"/>
  <c r="M64"/>
  <c r="N64"/>
  <c r="O64"/>
  <c r="P64"/>
  <c r="Q64"/>
  <c r="R64"/>
  <c r="S64"/>
  <c r="T64"/>
  <c r="U64"/>
  <c r="V64"/>
  <c r="W64"/>
  <c r="X64"/>
  <c r="Y64"/>
  <c r="Z64"/>
  <c r="AA64"/>
  <c r="AB64"/>
  <c r="AC64"/>
  <c r="AD64"/>
  <c r="C65"/>
  <c r="D65"/>
  <c r="E65"/>
  <c r="F65"/>
  <c r="G65"/>
  <c r="H65"/>
  <c r="I65"/>
  <c r="J65"/>
  <c r="K65"/>
  <c r="L65"/>
  <c r="M65"/>
  <c r="N65"/>
  <c r="O65"/>
  <c r="P65"/>
  <c r="Q65"/>
  <c r="R65"/>
  <c r="S65"/>
  <c r="T65"/>
  <c r="U65"/>
  <c r="V65"/>
  <c r="W65"/>
  <c r="X65"/>
  <c r="Y65"/>
  <c r="Z65"/>
  <c r="AA65"/>
  <c r="AB65"/>
  <c r="AC65"/>
  <c r="AD65"/>
  <c r="C66"/>
  <c r="D66"/>
  <c r="E66"/>
  <c r="F66"/>
  <c r="G66"/>
  <c r="H66"/>
  <c r="I66"/>
  <c r="J66"/>
  <c r="K66"/>
  <c r="L66"/>
  <c r="M66"/>
  <c r="N66"/>
  <c r="O66"/>
  <c r="P66"/>
  <c r="Q66"/>
  <c r="R66"/>
  <c r="S66"/>
  <c r="T66"/>
  <c r="U66"/>
  <c r="V66"/>
  <c r="W66"/>
  <c r="X66"/>
  <c r="Y66"/>
  <c r="Z66"/>
  <c r="AA66"/>
  <c r="AB66"/>
  <c r="AC66"/>
  <c r="AD66"/>
  <c r="C67"/>
  <c r="D67"/>
  <c r="E67"/>
  <c r="F67"/>
  <c r="G67"/>
  <c r="H67"/>
  <c r="I67"/>
  <c r="J67"/>
  <c r="K67"/>
  <c r="L67"/>
  <c r="M67"/>
  <c r="N67"/>
  <c r="O67"/>
  <c r="P67"/>
  <c r="Q67"/>
  <c r="R67"/>
  <c r="S67"/>
  <c r="T67"/>
  <c r="U67"/>
  <c r="V67"/>
  <c r="W67"/>
  <c r="X67"/>
  <c r="Y67"/>
  <c r="Z67"/>
  <c r="AA67"/>
  <c r="AB67"/>
  <c r="AC67"/>
  <c r="AD67"/>
  <c r="B69"/>
  <c r="C69"/>
  <c r="D69"/>
  <c r="E69"/>
  <c r="F69"/>
  <c r="G69"/>
  <c r="H69"/>
  <c r="I69"/>
  <c r="J69"/>
  <c r="K69"/>
  <c r="L69"/>
  <c r="M69"/>
  <c r="N69"/>
  <c r="O69"/>
  <c r="P69"/>
  <c r="Q69"/>
  <c r="R69"/>
  <c r="S69"/>
  <c r="T69"/>
  <c r="U69"/>
  <c r="V69"/>
  <c r="W69"/>
  <c r="X69"/>
  <c r="Y69"/>
  <c r="Z69"/>
  <c r="AA69"/>
  <c r="AB69"/>
  <c r="AC69"/>
  <c r="AD69"/>
  <c r="B70"/>
  <c r="C70"/>
  <c r="D70"/>
  <c r="E70"/>
  <c r="F70"/>
  <c r="G70"/>
  <c r="H70"/>
  <c r="I70"/>
  <c r="J70"/>
  <c r="K70"/>
  <c r="L70"/>
  <c r="M70"/>
  <c r="N70"/>
  <c r="O70"/>
  <c r="P70"/>
  <c r="Q70"/>
  <c r="R70"/>
  <c r="S70"/>
  <c r="T70"/>
  <c r="U70"/>
  <c r="V70"/>
  <c r="W70"/>
  <c r="X70"/>
  <c r="Y70"/>
  <c r="Z70"/>
  <c r="AA70"/>
  <c r="AB70"/>
  <c r="AC70"/>
  <c r="AD70"/>
  <c r="B71"/>
  <c r="C71"/>
  <c r="D71"/>
  <c r="E71"/>
  <c r="F71"/>
  <c r="G71"/>
  <c r="H71"/>
  <c r="I71"/>
  <c r="J71"/>
  <c r="K71"/>
  <c r="L71"/>
  <c r="M71"/>
  <c r="N71"/>
  <c r="O71"/>
  <c r="P71"/>
  <c r="Q71"/>
  <c r="R71"/>
  <c r="S71"/>
  <c r="T71"/>
  <c r="U71"/>
  <c r="V71"/>
  <c r="W71"/>
  <c r="X71"/>
  <c r="Y71"/>
  <c r="Z71"/>
  <c r="AA71"/>
  <c r="AB71"/>
  <c r="AC71"/>
  <c r="AD71"/>
  <c r="C72"/>
  <c r="D72"/>
  <c r="E72"/>
  <c r="F72"/>
  <c r="G72"/>
  <c r="H72"/>
  <c r="I72"/>
  <c r="J72"/>
  <c r="K72"/>
  <c r="L72"/>
  <c r="M72"/>
  <c r="N72"/>
  <c r="O72"/>
  <c r="P72"/>
  <c r="Q72"/>
  <c r="R72"/>
  <c r="S72"/>
  <c r="T72"/>
  <c r="U72"/>
  <c r="V72"/>
  <c r="W72"/>
  <c r="X72"/>
  <c r="Y72"/>
  <c r="Z72"/>
  <c r="AA72"/>
  <c r="AB72"/>
  <c r="AC72"/>
  <c r="AD72"/>
  <c r="C73"/>
  <c r="D73"/>
  <c r="E73"/>
  <c r="F73"/>
  <c r="G73"/>
  <c r="H73"/>
  <c r="I73"/>
  <c r="J73"/>
  <c r="K73"/>
  <c r="L73"/>
  <c r="M73"/>
  <c r="N73"/>
  <c r="O73"/>
  <c r="P73"/>
  <c r="Q73"/>
  <c r="R73"/>
  <c r="S73"/>
  <c r="T73"/>
  <c r="U73"/>
  <c r="V73"/>
  <c r="W73"/>
  <c r="X73"/>
  <c r="Y73"/>
  <c r="Z73"/>
  <c r="AA73"/>
  <c r="AB73"/>
  <c r="AC73"/>
  <c r="AD73"/>
  <c r="B74"/>
  <c r="C74"/>
  <c r="D74"/>
  <c r="E74"/>
  <c r="F74"/>
  <c r="G74"/>
  <c r="H74"/>
  <c r="I74"/>
  <c r="J74"/>
  <c r="K74"/>
  <c r="L74"/>
  <c r="M74"/>
  <c r="N74"/>
  <c r="O74"/>
  <c r="P74"/>
  <c r="Q74"/>
  <c r="R74"/>
  <c r="S74"/>
  <c r="T74"/>
  <c r="U74"/>
  <c r="V74"/>
  <c r="W74"/>
  <c r="X74"/>
  <c r="Y74"/>
  <c r="Z74"/>
  <c r="AA74"/>
  <c r="AB74"/>
  <c r="AC74"/>
  <c r="AD74"/>
  <c r="C75"/>
  <c r="D75"/>
  <c r="E75"/>
  <c r="F75"/>
  <c r="G75"/>
  <c r="H75"/>
  <c r="I75"/>
  <c r="J75"/>
  <c r="K75"/>
  <c r="L75"/>
  <c r="M75"/>
  <c r="N75"/>
  <c r="O75"/>
  <c r="P75"/>
  <c r="Q75"/>
  <c r="R75"/>
  <c r="S75"/>
  <c r="T75"/>
  <c r="U75"/>
  <c r="V75"/>
  <c r="W75"/>
  <c r="X75"/>
  <c r="Y75"/>
  <c r="Z75"/>
  <c r="AA75"/>
  <c r="AB75"/>
  <c r="AC75"/>
  <c r="AD75"/>
  <c r="C76"/>
  <c r="D76"/>
  <c r="E76"/>
  <c r="F76"/>
  <c r="G76"/>
  <c r="H76"/>
  <c r="I76"/>
  <c r="J76"/>
  <c r="K76"/>
  <c r="L76"/>
  <c r="M76"/>
  <c r="N76"/>
  <c r="O76"/>
  <c r="P76"/>
  <c r="Q76"/>
  <c r="R76"/>
  <c r="S76"/>
  <c r="T76"/>
  <c r="U76"/>
  <c r="V76"/>
  <c r="W76"/>
  <c r="X76"/>
  <c r="Y76"/>
  <c r="Z76"/>
  <c r="AA76"/>
  <c r="AB76"/>
  <c r="AC76"/>
  <c r="AD76"/>
  <c r="B9" i="6"/>
  <c r="C9"/>
  <c r="D9"/>
  <c r="E9"/>
  <c r="F9"/>
  <c r="G9"/>
  <c r="B10"/>
  <c r="C10"/>
  <c r="D10"/>
  <c r="E10"/>
  <c r="F10"/>
  <c r="G10"/>
  <c r="B11"/>
  <c r="C11"/>
  <c r="D11"/>
  <c r="E11"/>
  <c r="F11"/>
  <c r="G11"/>
  <c r="B12"/>
  <c r="C12"/>
  <c r="D12"/>
  <c r="E12"/>
  <c r="F12"/>
  <c r="G12"/>
  <c r="B13"/>
  <c r="C13"/>
  <c r="D13"/>
  <c r="E13"/>
  <c r="F13"/>
  <c r="G13"/>
  <c r="C14"/>
  <c r="D14"/>
  <c r="E14"/>
  <c r="F14"/>
  <c r="G14"/>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C32"/>
  <c r="D32"/>
  <c r="E32"/>
  <c r="F32"/>
  <c r="G32"/>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C51"/>
  <c r="D51"/>
  <c r="E51"/>
  <c r="F51"/>
  <c r="G51"/>
  <c r="B53"/>
  <c r="C53"/>
  <c r="D53"/>
  <c r="E53"/>
  <c r="F53"/>
  <c r="G53"/>
  <c r="B54"/>
  <c r="C54"/>
  <c r="D54"/>
  <c r="E54"/>
  <c r="F54"/>
  <c r="G54"/>
  <c r="B55"/>
  <c r="C55"/>
  <c r="D55"/>
  <c r="E55"/>
  <c r="F55"/>
  <c r="G55"/>
  <c r="C56"/>
  <c r="D56"/>
  <c r="E56"/>
  <c r="F56"/>
  <c r="G56"/>
  <c r="C57"/>
  <c r="D57"/>
  <c r="E57"/>
  <c r="F57"/>
  <c r="G57"/>
  <c r="C58"/>
  <c r="D58"/>
  <c r="E58"/>
  <c r="F58"/>
  <c r="G58"/>
  <c r="B60"/>
  <c r="C60"/>
  <c r="D60"/>
  <c r="E60"/>
  <c r="F60"/>
  <c r="G60"/>
  <c r="B61"/>
  <c r="C61"/>
  <c r="D61"/>
  <c r="E61"/>
  <c r="F61"/>
  <c r="G61"/>
  <c r="B62"/>
  <c r="C62"/>
  <c r="D62"/>
  <c r="E62"/>
  <c r="F62"/>
  <c r="G62"/>
  <c r="C63"/>
  <c r="D63"/>
  <c r="E63"/>
  <c r="F63"/>
  <c r="G63"/>
  <c r="B64"/>
  <c r="C64"/>
  <c r="D64"/>
  <c r="E64"/>
  <c r="F64"/>
  <c r="G64"/>
  <c r="C65"/>
  <c r="D65"/>
  <c r="E65"/>
  <c r="F65"/>
  <c r="G65"/>
  <c r="C66"/>
  <c r="D66"/>
  <c r="E66"/>
  <c r="F66"/>
  <c r="G66"/>
  <c r="B8" i="5"/>
  <c r="D8"/>
  <c r="E8"/>
  <c r="F8"/>
  <c r="G8"/>
  <c r="H8"/>
  <c r="I8"/>
  <c r="J8"/>
  <c r="K8"/>
  <c r="B9"/>
  <c r="D9"/>
  <c r="E9"/>
  <c r="F9"/>
  <c r="G9"/>
  <c r="H9"/>
  <c r="I9"/>
  <c r="J9"/>
  <c r="K9"/>
  <c r="B10"/>
  <c r="D10"/>
  <c r="E10"/>
  <c r="F10"/>
  <c r="G10"/>
  <c r="H10"/>
  <c r="I10"/>
  <c r="J10"/>
  <c r="K10"/>
  <c r="B11"/>
  <c r="D11"/>
  <c r="E11"/>
  <c r="F11"/>
  <c r="G11"/>
  <c r="H11"/>
  <c r="I11"/>
  <c r="J11"/>
  <c r="K11"/>
  <c r="B12"/>
  <c r="D12"/>
  <c r="E12"/>
  <c r="F12"/>
  <c r="G12"/>
  <c r="H12"/>
  <c r="I12"/>
  <c r="J12"/>
  <c r="K12"/>
  <c r="D13"/>
  <c r="E13"/>
  <c r="F13"/>
  <c r="G13"/>
  <c r="H13"/>
  <c r="I13"/>
  <c r="J13"/>
  <c r="K13"/>
  <c r="B15"/>
  <c r="D15"/>
  <c r="E15"/>
  <c r="F15"/>
  <c r="G15"/>
  <c r="H15"/>
  <c r="I15"/>
  <c r="J15"/>
  <c r="K15"/>
  <c r="B16"/>
  <c r="D16"/>
  <c r="E16"/>
  <c r="F16"/>
  <c r="G16"/>
  <c r="H16"/>
  <c r="I16"/>
  <c r="J16"/>
  <c r="K16"/>
  <c r="B17"/>
  <c r="D17"/>
  <c r="E17"/>
  <c r="F17"/>
  <c r="G17"/>
  <c r="H17"/>
  <c r="I17"/>
  <c r="J17"/>
  <c r="K17"/>
  <c r="B18"/>
  <c r="D18"/>
  <c r="E18"/>
  <c r="F18"/>
  <c r="G18"/>
  <c r="H18"/>
  <c r="I18"/>
  <c r="J18"/>
  <c r="K18"/>
  <c r="B19"/>
  <c r="D19"/>
  <c r="E19"/>
  <c r="F19"/>
  <c r="G19"/>
  <c r="H19"/>
  <c r="I19"/>
  <c r="J19"/>
  <c r="K19"/>
  <c r="B20"/>
  <c r="D20"/>
  <c r="E20"/>
  <c r="F20"/>
  <c r="G20"/>
  <c r="H20"/>
  <c r="I20"/>
  <c r="J20"/>
  <c r="K20"/>
  <c r="B21"/>
  <c r="D21"/>
  <c r="E21"/>
  <c r="F21"/>
  <c r="G21"/>
  <c r="H21"/>
  <c r="I21"/>
  <c r="J21"/>
  <c r="K21"/>
  <c r="B22"/>
  <c r="D22"/>
  <c r="E22"/>
  <c r="F22"/>
  <c r="G22"/>
  <c r="H22"/>
  <c r="I22"/>
  <c r="J22"/>
  <c r="K22"/>
  <c r="B23"/>
  <c r="D23"/>
  <c r="E23"/>
  <c r="F23"/>
  <c r="G23"/>
  <c r="H23"/>
  <c r="I23"/>
  <c r="J23"/>
  <c r="K23"/>
  <c r="B24"/>
  <c r="D24"/>
  <c r="E24"/>
  <c r="F24"/>
  <c r="G24"/>
  <c r="H24"/>
  <c r="I24"/>
  <c r="J24"/>
  <c r="K24"/>
  <c r="B25"/>
  <c r="D25"/>
  <c r="E25"/>
  <c r="F25"/>
  <c r="G25"/>
  <c r="H25"/>
  <c r="I25"/>
  <c r="J25"/>
  <c r="K25"/>
  <c r="B26"/>
  <c r="D26"/>
  <c r="E26"/>
  <c r="F26"/>
  <c r="G26"/>
  <c r="H26"/>
  <c r="I26"/>
  <c r="J26"/>
  <c r="K26"/>
  <c r="B27"/>
  <c r="D27"/>
  <c r="E27"/>
  <c r="F27"/>
  <c r="G27"/>
  <c r="H27"/>
  <c r="I27"/>
  <c r="J27"/>
  <c r="K27"/>
  <c r="B28"/>
  <c r="D28"/>
  <c r="E28"/>
  <c r="F28"/>
  <c r="G28"/>
  <c r="H28"/>
  <c r="I28"/>
  <c r="J28"/>
  <c r="K28"/>
  <c r="B29"/>
  <c r="D29"/>
  <c r="E29"/>
  <c r="F29"/>
  <c r="G29"/>
  <c r="H29"/>
  <c r="I29"/>
  <c r="J29"/>
  <c r="K29"/>
  <c r="B30"/>
  <c r="D30"/>
  <c r="E30"/>
  <c r="F30"/>
  <c r="G30"/>
  <c r="H30"/>
  <c r="I30"/>
  <c r="J30"/>
  <c r="K30"/>
  <c r="D31"/>
  <c r="E31"/>
  <c r="F31"/>
  <c r="G31"/>
  <c r="H31"/>
  <c r="I31"/>
  <c r="J31"/>
  <c r="K31"/>
  <c r="B40"/>
  <c r="D40"/>
  <c r="E40"/>
  <c r="F40"/>
  <c r="G40"/>
  <c r="H40"/>
  <c r="I40"/>
  <c r="J40"/>
  <c r="K40"/>
  <c r="B41"/>
  <c r="D41"/>
  <c r="E41"/>
  <c r="F41"/>
  <c r="G41"/>
  <c r="H41"/>
  <c r="I41"/>
  <c r="J41"/>
  <c r="K41"/>
  <c r="B42"/>
  <c r="D42"/>
  <c r="E42"/>
  <c r="F42"/>
  <c r="G42"/>
  <c r="H42"/>
  <c r="I42"/>
  <c r="J42"/>
  <c r="K42"/>
  <c r="B43"/>
  <c r="D43"/>
  <c r="E43"/>
  <c r="F43"/>
  <c r="G43"/>
  <c r="H43"/>
  <c r="I43"/>
  <c r="J43"/>
  <c r="K43"/>
  <c r="B44"/>
  <c r="D44"/>
  <c r="E44"/>
  <c r="F44"/>
  <c r="G44"/>
  <c r="H44"/>
  <c r="I44"/>
  <c r="J44"/>
  <c r="K44"/>
  <c r="B45"/>
  <c r="D45"/>
  <c r="E45"/>
  <c r="F45"/>
  <c r="G45"/>
  <c r="H45"/>
  <c r="I45"/>
  <c r="J45"/>
  <c r="K45"/>
  <c r="B46"/>
  <c r="D46"/>
  <c r="E46"/>
  <c r="F46"/>
  <c r="G46"/>
  <c r="H46"/>
  <c r="I46"/>
  <c r="J46"/>
  <c r="K46"/>
  <c r="B47"/>
  <c r="D47"/>
  <c r="E47"/>
  <c r="F47"/>
  <c r="G47"/>
  <c r="H47"/>
  <c r="I47"/>
  <c r="J47"/>
  <c r="K47"/>
  <c r="B48"/>
  <c r="D48"/>
  <c r="E48"/>
  <c r="F48"/>
  <c r="G48"/>
  <c r="H48"/>
  <c r="I48"/>
  <c r="J48"/>
  <c r="K48"/>
  <c r="B49"/>
  <c r="D49"/>
  <c r="E49"/>
  <c r="F49"/>
  <c r="G49"/>
  <c r="H49"/>
  <c r="I49"/>
  <c r="J49"/>
  <c r="K49"/>
  <c r="B50"/>
  <c r="D50"/>
  <c r="E50"/>
  <c r="F50"/>
  <c r="G50"/>
  <c r="H50"/>
  <c r="I50"/>
  <c r="J50"/>
  <c r="K50"/>
  <c r="B51"/>
  <c r="D51"/>
  <c r="E51"/>
  <c r="F51"/>
  <c r="G51"/>
  <c r="H51"/>
  <c r="I51"/>
  <c r="J51"/>
  <c r="K51"/>
  <c r="B52"/>
  <c r="D52"/>
  <c r="E52"/>
  <c r="F52"/>
  <c r="G52"/>
  <c r="H52"/>
  <c r="I52"/>
  <c r="J52"/>
  <c r="K52"/>
  <c r="B53"/>
  <c r="D53"/>
  <c r="E53"/>
  <c r="F53"/>
  <c r="G53"/>
  <c r="H53"/>
  <c r="I53"/>
  <c r="J53"/>
  <c r="K53"/>
  <c r="B54"/>
  <c r="D54"/>
  <c r="E54"/>
  <c r="F54"/>
  <c r="G54"/>
  <c r="H54"/>
  <c r="I54"/>
  <c r="J54"/>
  <c r="K54"/>
  <c r="B55"/>
  <c r="D55"/>
  <c r="E55"/>
  <c r="F55"/>
  <c r="G55"/>
  <c r="H55"/>
  <c r="I55"/>
  <c r="J55"/>
  <c r="K55"/>
  <c r="B56"/>
  <c r="D56"/>
  <c r="E56"/>
  <c r="F56"/>
  <c r="G56"/>
  <c r="H56"/>
  <c r="I56"/>
  <c r="J56"/>
  <c r="K56"/>
  <c r="D57"/>
  <c r="E57"/>
  <c r="F57"/>
  <c r="G57"/>
  <c r="H57"/>
  <c r="I57"/>
  <c r="J57"/>
  <c r="K57"/>
  <c r="B59"/>
  <c r="D59"/>
  <c r="E59"/>
  <c r="F59"/>
  <c r="G59"/>
  <c r="H59"/>
  <c r="I59"/>
  <c r="J59"/>
  <c r="K59"/>
  <c r="B60"/>
  <c r="D60"/>
  <c r="E60"/>
  <c r="F60"/>
  <c r="G60"/>
  <c r="H60"/>
  <c r="I60"/>
  <c r="J60"/>
  <c r="K60"/>
  <c r="B61"/>
  <c r="D61"/>
  <c r="E61"/>
  <c r="F61"/>
  <c r="G61"/>
  <c r="H61"/>
  <c r="I61"/>
  <c r="J61"/>
  <c r="K61"/>
  <c r="D62"/>
  <c r="E62"/>
  <c r="F62"/>
  <c r="G62"/>
  <c r="H62"/>
  <c r="I62"/>
  <c r="J62"/>
  <c r="K62"/>
  <c r="D63"/>
  <c r="E63"/>
  <c r="F63"/>
  <c r="G63"/>
  <c r="H63"/>
  <c r="I63"/>
  <c r="J63"/>
  <c r="K63"/>
  <c r="D64"/>
  <c r="E64"/>
  <c r="F64"/>
  <c r="G64"/>
  <c r="H64"/>
  <c r="I64"/>
  <c r="J64"/>
  <c r="K64"/>
  <c r="B66"/>
  <c r="D66"/>
  <c r="E66"/>
  <c r="F66"/>
  <c r="G66"/>
  <c r="H66"/>
  <c r="I66"/>
  <c r="J66"/>
  <c r="K66"/>
  <c r="B67"/>
  <c r="D67"/>
  <c r="E67"/>
  <c r="F67"/>
  <c r="G67"/>
  <c r="H67"/>
  <c r="I67"/>
  <c r="J67"/>
  <c r="K67"/>
  <c r="B68"/>
  <c r="D68"/>
  <c r="E68"/>
  <c r="F68"/>
  <c r="G68"/>
  <c r="H68"/>
  <c r="I68"/>
  <c r="J68"/>
  <c r="K68"/>
  <c r="D69"/>
  <c r="E69"/>
  <c r="F69"/>
  <c r="G69"/>
  <c r="H69"/>
  <c r="I69"/>
  <c r="J69"/>
  <c r="K69"/>
  <c r="B70"/>
  <c r="D70"/>
  <c r="E70"/>
  <c r="F70"/>
  <c r="G70"/>
  <c r="H70"/>
  <c r="I70"/>
  <c r="J70"/>
  <c r="K70"/>
  <c r="D71"/>
  <c r="E71"/>
  <c r="F71"/>
  <c r="G71"/>
  <c r="H71"/>
  <c r="I71"/>
  <c r="J71"/>
  <c r="K71"/>
  <c r="D72"/>
  <c r="E72"/>
  <c r="F72"/>
  <c r="G72"/>
  <c r="H72"/>
  <c r="I72"/>
  <c r="J72"/>
  <c r="K72"/>
  <c r="B7" i="4"/>
  <c r="O7" s="1"/>
  <c r="D7"/>
  <c r="E7"/>
  <c r="F7"/>
  <c r="G7"/>
  <c r="H7"/>
  <c r="I7"/>
  <c r="J7"/>
  <c r="K7"/>
  <c r="L7"/>
  <c r="M7"/>
  <c r="P7"/>
  <c r="Q7"/>
  <c r="R7"/>
  <c r="S7"/>
  <c r="T7"/>
  <c r="U7"/>
  <c r="V7"/>
  <c r="W7"/>
  <c r="X7"/>
  <c r="Y7"/>
  <c r="B8"/>
  <c r="D8"/>
  <c r="E8"/>
  <c r="F8"/>
  <c r="G8"/>
  <c r="H8"/>
  <c r="I8"/>
  <c r="J8"/>
  <c r="K8"/>
  <c r="L8"/>
  <c r="M8"/>
  <c r="O8"/>
  <c r="P8"/>
  <c r="Q8"/>
  <c r="R8"/>
  <c r="S8"/>
  <c r="T8"/>
  <c r="U8"/>
  <c r="V8"/>
  <c r="W8"/>
  <c r="X8"/>
  <c r="Y8"/>
  <c r="B9"/>
  <c r="O9" s="1"/>
  <c r="D9"/>
  <c r="E9"/>
  <c r="F9"/>
  <c r="G9"/>
  <c r="H9"/>
  <c r="I9"/>
  <c r="J9"/>
  <c r="K9"/>
  <c r="L9"/>
  <c r="M9"/>
  <c r="P9"/>
  <c r="Q9"/>
  <c r="R9"/>
  <c r="S9"/>
  <c r="T9"/>
  <c r="U9"/>
  <c r="V9"/>
  <c r="W9"/>
  <c r="X9"/>
  <c r="Y9"/>
  <c r="B10"/>
  <c r="D10"/>
  <c r="E10"/>
  <c r="F10"/>
  <c r="G10"/>
  <c r="H10"/>
  <c r="I10"/>
  <c r="J10"/>
  <c r="K10"/>
  <c r="L10"/>
  <c r="M10"/>
  <c r="O10"/>
  <c r="P10"/>
  <c r="Q10"/>
  <c r="R10"/>
  <c r="S10"/>
  <c r="T10"/>
  <c r="U10"/>
  <c r="V10"/>
  <c r="W10"/>
  <c r="X10"/>
  <c r="Y10"/>
  <c r="B11"/>
  <c r="O11" s="1"/>
  <c r="D11"/>
  <c r="E11"/>
  <c r="F11"/>
  <c r="G11"/>
  <c r="H11"/>
  <c r="I11"/>
  <c r="J11"/>
  <c r="K11"/>
  <c r="L11"/>
  <c r="M11"/>
  <c r="P11"/>
  <c r="Q11"/>
  <c r="R11"/>
  <c r="S11"/>
  <c r="T11"/>
  <c r="U11"/>
  <c r="V11"/>
  <c r="W11"/>
  <c r="X11"/>
  <c r="Y11"/>
  <c r="D12"/>
  <c r="E12"/>
  <c r="F12"/>
  <c r="G12"/>
  <c r="H12"/>
  <c r="I12"/>
  <c r="J12"/>
  <c r="K12"/>
  <c r="L12"/>
  <c r="M12"/>
  <c r="P12"/>
  <c r="Q12"/>
  <c r="R12"/>
  <c r="S12"/>
  <c r="T12"/>
  <c r="U12"/>
  <c r="V12"/>
  <c r="W12"/>
  <c r="X12"/>
  <c r="Y12"/>
  <c r="B17"/>
  <c r="D17"/>
  <c r="E17"/>
  <c r="F17"/>
  <c r="G17"/>
  <c r="H17"/>
  <c r="I17"/>
  <c r="J17"/>
  <c r="K17"/>
  <c r="L17"/>
  <c r="M17"/>
  <c r="O17"/>
  <c r="P17"/>
  <c r="Q17"/>
  <c r="R17"/>
  <c r="S17"/>
  <c r="T17"/>
  <c r="U17"/>
  <c r="V17"/>
  <c r="W17"/>
  <c r="X17"/>
  <c r="Y17"/>
  <c r="B18"/>
  <c r="O18" s="1"/>
  <c r="D18"/>
  <c r="E18"/>
  <c r="F18"/>
  <c r="G18"/>
  <c r="H18"/>
  <c r="I18"/>
  <c r="J18"/>
  <c r="K18"/>
  <c r="L18"/>
  <c r="M18"/>
  <c r="P18"/>
  <c r="Q18"/>
  <c r="R18"/>
  <c r="S18"/>
  <c r="T18"/>
  <c r="U18"/>
  <c r="V18"/>
  <c r="W18"/>
  <c r="X18"/>
  <c r="Y18"/>
  <c r="B19"/>
  <c r="D19"/>
  <c r="E19"/>
  <c r="F19"/>
  <c r="G19"/>
  <c r="H19"/>
  <c r="I19"/>
  <c r="J19"/>
  <c r="K19"/>
  <c r="L19"/>
  <c r="M19"/>
  <c r="O19"/>
  <c r="P19"/>
  <c r="Q19"/>
  <c r="R19"/>
  <c r="S19"/>
  <c r="T19"/>
  <c r="U19"/>
  <c r="V19"/>
  <c r="W19"/>
  <c r="X19"/>
  <c r="Y19"/>
  <c r="B20"/>
  <c r="O20" s="1"/>
  <c r="D20"/>
  <c r="E20"/>
  <c r="F20"/>
  <c r="G20"/>
  <c r="H20"/>
  <c r="I20"/>
  <c r="J20"/>
  <c r="K20"/>
  <c r="L20"/>
  <c r="M20"/>
  <c r="P20"/>
  <c r="Q20"/>
  <c r="R20"/>
  <c r="S20"/>
  <c r="T20"/>
  <c r="U20"/>
  <c r="V20"/>
  <c r="W20"/>
  <c r="X20"/>
  <c r="Y20"/>
  <c r="B21"/>
  <c r="D21"/>
  <c r="E21"/>
  <c r="F21"/>
  <c r="G21"/>
  <c r="H21"/>
  <c r="I21"/>
  <c r="J21"/>
  <c r="K21"/>
  <c r="L21"/>
  <c r="M21"/>
  <c r="O21"/>
  <c r="P21"/>
  <c r="Q21"/>
  <c r="R21"/>
  <c r="S21"/>
  <c r="T21"/>
  <c r="U21"/>
  <c r="V21"/>
  <c r="W21"/>
  <c r="X21"/>
  <c r="Y21"/>
  <c r="B22"/>
  <c r="O22" s="1"/>
  <c r="D22"/>
  <c r="E22"/>
  <c r="F22"/>
  <c r="G22"/>
  <c r="H22"/>
  <c r="I22"/>
  <c r="J22"/>
  <c r="K22"/>
  <c r="L22"/>
  <c r="M22"/>
  <c r="P22"/>
  <c r="Q22"/>
  <c r="R22"/>
  <c r="S22"/>
  <c r="T22"/>
  <c r="U22"/>
  <c r="V22"/>
  <c r="W22"/>
  <c r="X22"/>
  <c r="Y22"/>
  <c r="B23"/>
  <c r="D23"/>
  <c r="E23"/>
  <c r="F23"/>
  <c r="G23"/>
  <c r="H23"/>
  <c r="I23"/>
  <c r="J23"/>
  <c r="K23"/>
  <c r="L23"/>
  <c r="M23"/>
  <c r="O23"/>
  <c r="P23"/>
  <c r="Q23"/>
  <c r="R23"/>
  <c r="S23"/>
  <c r="T23"/>
  <c r="U23"/>
  <c r="V23"/>
  <c r="W23"/>
  <c r="X23"/>
  <c r="Y23"/>
  <c r="B24"/>
  <c r="O24" s="1"/>
  <c r="D24"/>
  <c r="E24"/>
  <c r="F24"/>
  <c r="G24"/>
  <c r="H24"/>
  <c r="I24"/>
  <c r="J24"/>
  <c r="K24"/>
  <c r="L24"/>
  <c r="M24"/>
  <c r="P24"/>
  <c r="Q24"/>
  <c r="R24"/>
  <c r="S24"/>
  <c r="T24"/>
  <c r="U24"/>
  <c r="V24"/>
  <c r="W24"/>
  <c r="X24"/>
  <c r="Y24"/>
  <c r="B25"/>
  <c r="D25"/>
  <c r="E25"/>
  <c r="F25"/>
  <c r="G25"/>
  <c r="H25"/>
  <c r="I25"/>
  <c r="J25"/>
  <c r="K25"/>
  <c r="L25"/>
  <c r="M25"/>
  <c r="O25"/>
  <c r="P25"/>
  <c r="Q25"/>
  <c r="R25"/>
  <c r="S25"/>
  <c r="T25"/>
  <c r="U25"/>
  <c r="V25"/>
  <c r="W25"/>
  <c r="X25"/>
  <c r="Y25"/>
  <c r="B26"/>
  <c r="O26" s="1"/>
  <c r="D26"/>
  <c r="E26"/>
  <c r="F26"/>
  <c r="G26"/>
  <c r="H26"/>
  <c r="I26"/>
  <c r="J26"/>
  <c r="K26"/>
  <c r="L26"/>
  <c r="M26"/>
  <c r="P26"/>
  <c r="Q26"/>
  <c r="R26"/>
  <c r="S26"/>
  <c r="T26"/>
  <c r="U26"/>
  <c r="V26"/>
  <c r="W26"/>
  <c r="X26"/>
  <c r="Y26"/>
  <c r="B27"/>
  <c r="D27"/>
  <c r="E27"/>
  <c r="F27"/>
  <c r="G27"/>
  <c r="H27"/>
  <c r="I27"/>
  <c r="J27"/>
  <c r="K27"/>
  <c r="L27"/>
  <c r="M27"/>
  <c r="O27"/>
  <c r="P27"/>
  <c r="Q27"/>
  <c r="R27"/>
  <c r="S27"/>
  <c r="T27"/>
  <c r="U27"/>
  <c r="V27"/>
  <c r="W27"/>
  <c r="X27"/>
  <c r="Y27"/>
  <c r="B28"/>
  <c r="O28" s="1"/>
  <c r="D28"/>
  <c r="E28"/>
  <c r="F28"/>
  <c r="G28"/>
  <c r="H28"/>
  <c r="I28"/>
  <c r="J28"/>
  <c r="K28"/>
  <c r="L28"/>
  <c r="M28"/>
  <c r="P28"/>
  <c r="Q28"/>
  <c r="R28"/>
  <c r="S28"/>
  <c r="T28"/>
  <c r="U28"/>
  <c r="V28"/>
  <c r="W28"/>
  <c r="X28"/>
  <c r="Y28"/>
  <c r="B29"/>
  <c r="D29"/>
  <c r="E29"/>
  <c r="F29"/>
  <c r="G29"/>
  <c r="H29"/>
  <c r="I29"/>
  <c r="J29"/>
  <c r="K29"/>
  <c r="L29"/>
  <c r="M29"/>
  <c r="O29"/>
  <c r="P29"/>
  <c r="Q29"/>
  <c r="R29"/>
  <c r="S29"/>
  <c r="T29"/>
  <c r="U29"/>
  <c r="V29"/>
  <c r="W29"/>
  <c r="X29"/>
  <c r="Y29"/>
  <c r="B30"/>
  <c r="O30" s="1"/>
  <c r="D30"/>
  <c r="E30"/>
  <c r="F30"/>
  <c r="G30"/>
  <c r="H30"/>
  <c r="I30"/>
  <c r="J30"/>
  <c r="K30"/>
  <c r="L30"/>
  <c r="M30"/>
  <c r="P30"/>
  <c r="Q30"/>
  <c r="R30"/>
  <c r="S30"/>
  <c r="T30"/>
  <c r="U30"/>
  <c r="V30"/>
  <c r="W30"/>
  <c r="X30"/>
  <c r="Y30"/>
  <c r="B31"/>
  <c r="D31"/>
  <c r="E31"/>
  <c r="F31"/>
  <c r="G31"/>
  <c r="H31"/>
  <c r="I31"/>
  <c r="J31"/>
  <c r="K31"/>
  <c r="L31"/>
  <c r="M31"/>
  <c r="O31"/>
  <c r="P31"/>
  <c r="Q31"/>
  <c r="R31"/>
  <c r="S31"/>
  <c r="T31"/>
  <c r="U31"/>
  <c r="V31"/>
  <c r="W31"/>
  <c r="X31"/>
  <c r="Y31"/>
  <c r="B32"/>
  <c r="O32" s="1"/>
  <c r="D32"/>
  <c r="E32"/>
  <c r="F32"/>
  <c r="G32"/>
  <c r="H32"/>
  <c r="I32"/>
  <c r="J32"/>
  <c r="K32"/>
  <c r="L32"/>
  <c r="M32"/>
  <c r="P32"/>
  <c r="Q32"/>
  <c r="R32"/>
  <c r="S32"/>
  <c r="T32"/>
  <c r="U32"/>
  <c r="V32"/>
  <c r="W32"/>
  <c r="X32"/>
  <c r="Y32"/>
  <c r="D33"/>
  <c r="E33"/>
  <c r="F33"/>
  <c r="G33"/>
  <c r="H33"/>
  <c r="I33"/>
  <c r="J33"/>
  <c r="K33"/>
  <c r="L33"/>
  <c r="M33"/>
  <c r="P33"/>
  <c r="Q33"/>
  <c r="R33"/>
  <c r="S33"/>
  <c r="T33"/>
  <c r="U33"/>
  <c r="V33"/>
  <c r="W33"/>
  <c r="X33"/>
  <c r="Y33"/>
  <c r="B42"/>
  <c r="D42"/>
  <c r="E42"/>
  <c r="F42"/>
  <c r="G42"/>
  <c r="H42"/>
  <c r="I42"/>
  <c r="J42"/>
  <c r="K42"/>
  <c r="L42"/>
  <c r="M42"/>
  <c r="O42"/>
  <c r="P42"/>
  <c r="Q42"/>
  <c r="R42"/>
  <c r="S42"/>
  <c r="T42"/>
  <c r="U42"/>
  <c r="V42"/>
  <c r="W42"/>
  <c r="X42"/>
  <c r="Y42"/>
  <c r="B43"/>
  <c r="O43" s="1"/>
  <c r="D43"/>
  <c r="E43"/>
  <c r="F43"/>
  <c r="G43"/>
  <c r="H43"/>
  <c r="I43"/>
  <c r="J43"/>
  <c r="K43"/>
  <c r="L43"/>
  <c r="M43"/>
  <c r="P43"/>
  <c r="Q43"/>
  <c r="R43"/>
  <c r="S43"/>
  <c r="T43"/>
  <c r="U43"/>
  <c r="V43"/>
  <c r="W43"/>
  <c r="X43"/>
  <c r="Y43"/>
  <c r="B44"/>
  <c r="D44"/>
  <c r="E44"/>
  <c r="F44"/>
  <c r="G44"/>
  <c r="H44"/>
  <c r="I44"/>
  <c r="J44"/>
  <c r="K44"/>
  <c r="L44"/>
  <c r="M44"/>
  <c r="O44"/>
  <c r="P44"/>
  <c r="Q44"/>
  <c r="R44"/>
  <c r="S44"/>
  <c r="T44"/>
  <c r="U44"/>
  <c r="V44"/>
  <c r="W44"/>
  <c r="X44"/>
  <c r="Y44"/>
  <c r="B45"/>
  <c r="O45" s="1"/>
  <c r="D45"/>
  <c r="E45"/>
  <c r="F45"/>
  <c r="G45"/>
  <c r="H45"/>
  <c r="I45"/>
  <c r="J45"/>
  <c r="K45"/>
  <c r="L45"/>
  <c r="M45"/>
  <c r="P45"/>
  <c r="Q45"/>
  <c r="R45"/>
  <c r="S45"/>
  <c r="T45"/>
  <c r="U45"/>
  <c r="V45"/>
  <c r="W45"/>
  <c r="X45"/>
  <c r="Y45"/>
  <c r="B46"/>
  <c r="D46"/>
  <c r="E46"/>
  <c r="F46"/>
  <c r="G46"/>
  <c r="H46"/>
  <c r="I46"/>
  <c r="J46"/>
  <c r="K46"/>
  <c r="L46"/>
  <c r="M46"/>
  <c r="O46"/>
  <c r="P46"/>
  <c r="Q46"/>
  <c r="R46"/>
  <c r="S46"/>
  <c r="T46"/>
  <c r="U46"/>
  <c r="V46"/>
  <c r="W46"/>
  <c r="X46"/>
  <c r="Y46"/>
  <c r="B47"/>
  <c r="O47" s="1"/>
  <c r="D47"/>
  <c r="E47"/>
  <c r="F47"/>
  <c r="G47"/>
  <c r="H47"/>
  <c r="I47"/>
  <c r="J47"/>
  <c r="K47"/>
  <c r="L47"/>
  <c r="M47"/>
  <c r="P47"/>
  <c r="Q47"/>
  <c r="R47"/>
  <c r="S47"/>
  <c r="T47"/>
  <c r="U47"/>
  <c r="V47"/>
  <c r="W47"/>
  <c r="X47"/>
  <c r="Y47"/>
  <c r="B48"/>
  <c r="D48"/>
  <c r="E48"/>
  <c r="F48"/>
  <c r="G48"/>
  <c r="H48"/>
  <c r="I48"/>
  <c r="J48"/>
  <c r="K48"/>
  <c r="L48"/>
  <c r="M48"/>
  <c r="O48"/>
  <c r="P48"/>
  <c r="Q48"/>
  <c r="R48"/>
  <c r="S48"/>
  <c r="T48"/>
  <c r="U48"/>
  <c r="V48"/>
  <c r="W48"/>
  <c r="X48"/>
  <c r="Y48"/>
  <c r="B49"/>
  <c r="O49" s="1"/>
  <c r="D49"/>
  <c r="E49"/>
  <c r="F49"/>
  <c r="G49"/>
  <c r="H49"/>
  <c r="I49"/>
  <c r="J49"/>
  <c r="K49"/>
  <c r="L49"/>
  <c r="M49"/>
  <c r="P49"/>
  <c r="Q49"/>
  <c r="R49"/>
  <c r="S49"/>
  <c r="T49"/>
  <c r="U49"/>
  <c r="V49"/>
  <c r="W49"/>
  <c r="X49"/>
  <c r="Y49"/>
  <c r="B50"/>
  <c r="D50"/>
  <c r="E50"/>
  <c r="F50"/>
  <c r="G50"/>
  <c r="H50"/>
  <c r="I50"/>
  <c r="J50"/>
  <c r="K50"/>
  <c r="L50"/>
  <c r="M50"/>
  <c r="O50"/>
  <c r="P50"/>
  <c r="Q50"/>
  <c r="R50"/>
  <c r="S50"/>
  <c r="T50"/>
  <c r="U50"/>
  <c r="V50"/>
  <c r="W50"/>
  <c r="X50"/>
  <c r="Y50"/>
  <c r="B51"/>
  <c r="O51" s="1"/>
  <c r="D51"/>
  <c r="E51"/>
  <c r="F51"/>
  <c r="G51"/>
  <c r="H51"/>
  <c r="I51"/>
  <c r="J51"/>
  <c r="K51"/>
  <c r="L51"/>
  <c r="M51"/>
  <c r="P51"/>
  <c r="Q51"/>
  <c r="R51"/>
  <c r="S51"/>
  <c r="T51"/>
  <c r="U51"/>
  <c r="V51"/>
  <c r="W51"/>
  <c r="X51"/>
  <c r="Y51"/>
  <c r="B52"/>
  <c r="D52"/>
  <c r="E52"/>
  <c r="F52"/>
  <c r="G52"/>
  <c r="H52"/>
  <c r="I52"/>
  <c r="J52"/>
  <c r="K52"/>
  <c r="L52"/>
  <c r="M52"/>
  <c r="O52"/>
  <c r="P52"/>
  <c r="Q52"/>
  <c r="R52"/>
  <c r="S52"/>
  <c r="T52"/>
  <c r="U52"/>
  <c r="V52"/>
  <c r="W52"/>
  <c r="X52"/>
  <c r="Y52"/>
  <c r="B53"/>
  <c r="O53" s="1"/>
  <c r="D53"/>
  <c r="E53"/>
  <c r="F53"/>
  <c r="G53"/>
  <c r="H53"/>
  <c r="I53"/>
  <c r="J53"/>
  <c r="K53"/>
  <c r="L53"/>
  <c r="M53"/>
  <c r="P53"/>
  <c r="Q53"/>
  <c r="R53"/>
  <c r="S53"/>
  <c r="T53"/>
  <c r="U53"/>
  <c r="V53"/>
  <c r="W53"/>
  <c r="X53"/>
  <c r="Y53"/>
  <c r="B54"/>
  <c r="D54"/>
  <c r="E54"/>
  <c r="F54"/>
  <c r="G54"/>
  <c r="H54"/>
  <c r="I54"/>
  <c r="J54"/>
  <c r="K54"/>
  <c r="L54"/>
  <c r="M54"/>
  <c r="O54"/>
  <c r="P54"/>
  <c r="Q54"/>
  <c r="R54"/>
  <c r="S54"/>
  <c r="T54"/>
  <c r="U54"/>
  <c r="V54"/>
  <c r="W54"/>
  <c r="X54"/>
  <c r="Y54"/>
  <c r="B55"/>
  <c r="O55" s="1"/>
  <c r="D55"/>
  <c r="E55"/>
  <c r="F55"/>
  <c r="G55"/>
  <c r="H55"/>
  <c r="I55"/>
  <c r="J55"/>
  <c r="K55"/>
  <c r="L55"/>
  <c r="M55"/>
  <c r="P55"/>
  <c r="Q55"/>
  <c r="R55"/>
  <c r="S55"/>
  <c r="T55"/>
  <c r="U55"/>
  <c r="V55"/>
  <c r="W55"/>
  <c r="X55"/>
  <c r="Y55"/>
  <c r="B56"/>
  <c r="D56"/>
  <c r="E56"/>
  <c r="F56"/>
  <c r="G56"/>
  <c r="H56"/>
  <c r="I56"/>
  <c r="J56"/>
  <c r="K56"/>
  <c r="L56"/>
  <c r="M56"/>
  <c r="O56"/>
  <c r="P56"/>
  <c r="Q56"/>
  <c r="R56"/>
  <c r="S56"/>
  <c r="T56"/>
  <c r="U56"/>
  <c r="V56"/>
  <c r="W56"/>
  <c r="X56"/>
  <c r="Y56"/>
  <c r="B57"/>
  <c r="O57" s="1"/>
  <c r="D57"/>
  <c r="E57"/>
  <c r="F57"/>
  <c r="G57"/>
  <c r="H57"/>
  <c r="I57"/>
  <c r="J57"/>
  <c r="K57"/>
  <c r="L57"/>
  <c r="M57"/>
  <c r="P57"/>
  <c r="Q57"/>
  <c r="R57"/>
  <c r="S57"/>
  <c r="T57"/>
  <c r="U57"/>
  <c r="V57"/>
  <c r="W57"/>
  <c r="X57"/>
  <c r="Y57"/>
  <c r="B58"/>
  <c r="D58"/>
  <c r="E58"/>
  <c r="F58"/>
  <c r="G58"/>
  <c r="H58"/>
  <c r="I58"/>
  <c r="J58"/>
  <c r="K58"/>
  <c r="L58"/>
  <c r="M58"/>
  <c r="O58"/>
  <c r="P58"/>
  <c r="Q58"/>
  <c r="R58"/>
  <c r="S58"/>
  <c r="T58"/>
  <c r="U58"/>
  <c r="V58"/>
  <c r="W58"/>
  <c r="X58"/>
  <c r="Y58"/>
  <c r="D59"/>
  <c r="E59"/>
  <c r="F59"/>
  <c r="G59"/>
  <c r="H59"/>
  <c r="I59"/>
  <c r="J59"/>
  <c r="K59"/>
  <c r="L59"/>
  <c r="M59"/>
  <c r="P59"/>
  <c r="Q59"/>
  <c r="R59"/>
  <c r="S59"/>
  <c r="T59"/>
  <c r="U59"/>
  <c r="V59"/>
  <c r="W59"/>
  <c r="X59"/>
  <c r="Y59"/>
  <c r="B61"/>
  <c r="O61" s="1"/>
  <c r="D61"/>
  <c r="E61"/>
  <c r="F61"/>
  <c r="G61"/>
  <c r="H61"/>
  <c r="I61"/>
  <c r="J61"/>
  <c r="K61"/>
  <c r="L61"/>
  <c r="M61"/>
  <c r="P61"/>
  <c r="Q61"/>
  <c r="R61"/>
  <c r="S61"/>
  <c r="T61"/>
  <c r="U61"/>
  <c r="V61"/>
  <c r="W61"/>
  <c r="X61"/>
  <c r="Y61"/>
  <c r="B62"/>
  <c r="D62"/>
  <c r="E62"/>
  <c r="F62"/>
  <c r="G62"/>
  <c r="H62"/>
  <c r="I62"/>
  <c r="J62"/>
  <c r="K62"/>
  <c r="L62"/>
  <c r="M62"/>
  <c r="O62"/>
  <c r="P62"/>
  <c r="Q62"/>
  <c r="R62"/>
  <c r="S62"/>
  <c r="T62"/>
  <c r="U62"/>
  <c r="V62"/>
  <c r="W62"/>
  <c r="X62"/>
  <c r="Y62"/>
  <c r="B63"/>
  <c r="O63" s="1"/>
  <c r="D63"/>
  <c r="E63"/>
  <c r="F63"/>
  <c r="G63"/>
  <c r="H63"/>
  <c r="I63"/>
  <c r="J63"/>
  <c r="K63"/>
  <c r="L63"/>
  <c r="M63"/>
  <c r="P63"/>
  <c r="Q63"/>
  <c r="R63"/>
  <c r="S63"/>
  <c r="T63"/>
  <c r="U63"/>
  <c r="V63"/>
  <c r="W63"/>
  <c r="X63"/>
  <c r="Y63"/>
  <c r="D64"/>
  <c r="E64"/>
  <c r="F64"/>
  <c r="G64"/>
  <c r="H64"/>
  <c r="I64"/>
  <c r="J64"/>
  <c r="K64"/>
  <c r="L64"/>
  <c r="M64"/>
  <c r="P64"/>
  <c r="Q64"/>
  <c r="R64"/>
  <c r="S64"/>
  <c r="T64"/>
  <c r="U64"/>
  <c r="V64"/>
  <c r="W64"/>
  <c r="X64"/>
  <c r="Y64"/>
  <c r="D65"/>
  <c r="E65"/>
  <c r="F65"/>
  <c r="G65"/>
  <c r="H65"/>
  <c r="I65"/>
  <c r="J65"/>
  <c r="K65"/>
  <c r="L65"/>
  <c r="M65"/>
  <c r="P65"/>
  <c r="Q65"/>
  <c r="R65"/>
  <c r="S65"/>
  <c r="T65"/>
  <c r="U65"/>
  <c r="V65"/>
  <c r="W65"/>
  <c r="X65"/>
  <c r="Y65"/>
  <c r="D66"/>
  <c r="E66"/>
  <c r="F66"/>
  <c r="G66"/>
  <c r="H66"/>
  <c r="I66"/>
  <c r="J66"/>
  <c r="K66"/>
  <c r="L66"/>
  <c r="M66"/>
  <c r="P66"/>
  <c r="Q66"/>
  <c r="R66"/>
  <c r="S66"/>
  <c r="T66"/>
  <c r="U66"/>
  <c r="V66"/>
  <c r="W66"/>
  <c r="X66"/>
  <c r="Y66"/>
  <c r="B68"/>
  <c r="D68"/>
  <c r="E68"/>
  <c r="F68"/>
  <c r="G68"/>
  <c r="H68"/>
  <c r="I68"/>
  <c r="J68"/>
  <c r="K68"/>
  <c r="L68"/>
  <c r="M68"/>
  <c r="O68"/>
  <c r="P68"/>
  <c r="Q68"/>
  <c r="R68"/>
  <c r="S68"/>
  <c r="T68"/>
  <c r="U68"/>
  <c r="V68"/>
  <c r="W68"/>
  <c r="X68"/>
  <c r="Y68"/>
  <c r="B69"/>
  <c r="O69" s="1"/>
  <c r="D69"/>
  <c r="E69"/>
  <c r="F69"/>
  <c r="G69"/>
  <c r="H69"/>
  <c r="I69"/>
  <c r="J69"/>
  <c r="K69"/>
  <c r="L69"/>
  <c r="M69"/>
  <c r="P69"/>
  <c r="Q69"/>
  <c r="R69"/>
  <c r="S69"/>
  <c r="T69"/>
  <c r="U69"/>
  <c r="V69"/>
  <c r="W69"/>
  <c r="X69"/>
  <c r="Y69"/>
  <c r="B70"/>
  <c r="D70"/>
  <c r="E70"/>
  <c r="F70"/>
  <c r="G70"/>
  <c r="H70"/>
  <c r="I70"/>
  <c r="J70"/>
  <c r="K70"/>
  <c r="L70"/>
  <c r="M70"/>
  <c r="O70"/>
  <c r="P70"/>
  <c r="Q70"/>
  <c r="R70"/>
  <c r="S70"/>
  <c r="T70"/>
  <c r="U70"/>
  <c r="V70"/>
  <c r="W70"/>
  <c r="X70"/>
  <c r="Y70"/>
  <c r="D71"/>
  <c r="E71"/>
  <c r="F71"/>
  <c r="G71"/>
  <c r="H71"/>
  <c r="I71"/>
  <c r="J71"/>
  <c r="K71"/>
  <c r="L71"/>
  <c r="M71"/>
  <c r="P71"/>
  <c r="Q71"/>
  <c r="R71"/>
  <c r="S71"/>
  <c r="T71"/>
  <c r="U71"/>
  <c r="V71"/>
  <c r="W71"/>
  <c r="X71"/>
  <c r="Y71"/>
  <c r="B72"/>
  <c r="O72" s="1"/>
  <c r="D72"/>
  <c r="E72"/>
  <c r="F72"/>
  <c r="G72"/>
  <c r="H72"/>
  <c r="I72"/>
  <c r="J72"/>
  <c r="K72"/>
  <c r="L72"/>
  <c r="M72"/>
  <c r="P72"/>
  <c r="Q72"/>
  <c r="R72"/>
  <c r="S72"/>
  <c r="T72"/>
  <c r="U72"/>
  <c r="V72"/>
  <c r="W72"/>
  <c r="X72"/>
  <c r="Y72"/>
  <c r="D73"/>
  <c r="E73"/>
  <c r="F73"/>
  <c r="G73"/>
  <c r="H73"/>
  <c r="I73"/>
  <c r="J73"/>
  <c r="K73"/>
  <c r="L73"/>
  <c r="M73"/>
  <c r="P73"/>
  <c r="Q73"/>
  <c r="R73"/>
  <c r="S73"/>
  <c r="T73"/>
  <c r="U73"/>
  <c r="V73"/>
  <c r="W73"/>
  <c r="X73"/>
  <c r="Y73"/>
  <c r="D74"/>
  <c r="E74"/>
  <c r="F74"/>
  <c r="G74"/>
  <c r="H74"/>
  <c r="I74"/>
  <c r="J74"/>
  <c r="K74"/>
  <c r="L74"/>
  <c r="M74"/>
  <c r="P74"/>
  <c r="Q74"/>
  <c r="R74"/>
  <c r="S74"/>
  <c r="T74"/>
  <c r="U74"/>
  <c r="V74"/>
  <c r="W74"/>
  <c r="X74"/>
  <c r="Y74"/>
  <c r="C11" i="11" l="1"/>
  <c r="AC66" i="10"/>
  <c r="AC74" s="1"/>
</calcChain>
</file>

<file path=xl/comments1.xml><?xml version="1.0" encoding="utf-8"?>
<comments xmlns="http://schemas.openxmlformats.org/spreadsheetml/2006/main">
  <authors>
    <author>Author</author>
  </authors>
  <commentList>
    <comment ref="B66" authorId="0">
      <text>
        <r>
          <rPr>
            <b/>
            <sz val="9"/>
            <color indexed="81"/>
            <rFont val="Tahoma"/>
            <family val="2"/>
          </rPr>
          <t>Author:</t>
        </r>
        <r>
          <rPr>
            <sz val="9"/>
            <color indexed="81"/>
            <rFont val="Tahoma"/>
            <family val="2"/>
          </rPr>
          <t xml:space="preserve">
karnataka state co-op agriculture rural devbank ltd</t>
        </r>
      </text>
    </comment>
    <comment ref="B67" authorId="0">
      <text>
        <r>
          <rPr>
            <b/>
            <sz val="9"/>
            <color indexed="81"/>
            <rFont val="Tahoma"/>
            <family val="2"/>
          </rPr>
          <t>Author:</t>
        </r>
        <r>
          <rPr>
            <sz val="9"/>
            <color indexed="81"/>
            <rFont val="Tahoma"/>
            <family val="2"/>
          </rPr>
          <t xml:space="preserve">
karnataka state co-op agriculture rural devbank ltd</t>
        </r>
      </text>
    </comment>
    <comment ref="B68"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2.xml><?xml version="1.0" encoding="utf-8"?>
<comments xmlns="http://schemas.openxmlformats.org/spreadsheetml/2006/main">
  <authors>
    <author>Author</author>
  </authors>
  <commentList>
    <comment ref="B60" authorId="0">
      <text>
        <r>
          <rPr>
            <b/>
            <sz val="9"/>
            <color indexed="81"/>
            <rFont val="Tahoma"/>
            <family val="2"/>
          </rPr>
          <t>Author:</t>
        </r>
        <r>
          <rPr>
            <sz val="9"/>
            <color indexed="81"/>
            <rFont val="Tahoma"/>
            <family val="2"/>
          </rPr>
          <t xml:space="preserve">
karnataka state co-op agriculture rural devbank ltd</t>
        </r>
      </text>
    </comment>
    <comment ref="B61"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3.xml><?xml version="1.0" encoding="utf-8"?>
<comments xmlns="http://schemas.openxmlformats.org/spreadsheetml/2006/main">
  <authors>
    <author>Author</author>
  </authors>
  <commentList>
    <comment ref="B67" authorId="0">
      <text>
        <r>
          <rPr>
            <b/>
            <sz val="9"/>
            <color indexed="81"/>
            <rFont val="Tahoma"/>
            <family val="2"/>
          </rPr>
          <t>Author:</t>
        </r>
        <r>
          <rPr>
            <sz val="9"/>
            <color indexed="81"/>
            <rFont val="Tahoma"/>
            <family val="2"/>
          </rPr>
          <t xml:space="preserve">
karnataka state co-op agriculture rural devbank ltd</t>
        </r>
      </text>
    </comment>
    <comment ref="B68" authorId="0">
      <text>
        <r>
          <rPr>
            <b/>
            <sz val="9"/>
            <color indexed="81"/>
            <rFont val="Tahoma"/>
            <family val="2"/>
          </rPr>
          <t>Author:</t>
        </r>
        <r>
          <rPr>
            <sz val="9"/>
            <color indexed="81"/>
            <rFont val="Tahoma"/>
            <family val="2"/>
          </rPr>
          <t xml:space="preserve">
karnataka state co-op agriculture rural devbank ltd</t>
        </r>
      </text>
    </comment>
    <comment ref="B69"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4.xml><?xml version="1.0" encoding="utf-8"?>
<comments xmlns="http://schemas.openxmlformats.org/spreadsheetml/2006/main">
  <authors>
    <author>Author</author>
  </authors>
  <commentList>
    <comment ref="C10" authorId="0">
      <text>
        <r>
          <rPr>
            <sz val="8"/>
            <color indexed="81"/>
            <rFont val="Tahoma"/>
            <family val="2"/>
          </rPr>
          <t>NO DATA ENTRY</t>
        </r>
      </text>
    </comment>
    <comment ref="D10" authorId="0">
      <text>
        <r>
          <rPr>
            <sz val="8"/>
            <color indexed="81"/>
            <rFont val="Tahoma"/>
            <family val="2"/>
          </rPr>
          <t>NO DATA ENTRY</t>
        </r>
      </text>
    </comment>
    <comment ref="C28" authorId="0">
      <text>
        <r>
          <rPr>
            <sz val="8"/>
            <color indexed="81"/>
            <rFont val="Tahoma"/>
            <family val="2"/>
          </rPr>
          <t>NO DATA ENTRY</t>
        </r>
      </text>
    </comment>
    <comment ref="D28" authorId="0">
      <text>
        <r>
          <rPr>
            <sz val="8"/>
            <color indexed="81"/>
            <rFont val="Tahoma"/>
            <family val="2"/>
          </rPr>
          <t>NO DATA ENTRY</t>
        </r>
      </text>
    </comment>
    <comment ref="C47" authorId="0">
      <text>
        <r>
          <rPr>
            <sz val="8"/>
            <color indexed="81"/>
            <rFont val="Tahoma"/>
            <family val="2"/>
          </rPr>
          <t>NO DATA ENTRY</t>
        </r>
      </text>
    </comment>
    <comment ref="D47" authorId="0">
      <text>
        <r>
          <rPr>
            <sz val="8"/>
            <color indexed="81"/>
            <rFont val="Tahoma"/>
            <family val="2"/>
          </rPr>
          <t>NO DATA ENTRY</t>
        </r>
      </text>
    </comment>
    <comment ref="C53" authorId="0">
      <text>
        <r>
          <rPr>
            <sz val="8"/>
            <color indexed="81"/>
            <rFont val="Tahoma"/>
            <family val="2"/>
          </rPr>
          <t>NO DATA ENTRY</t>
        </r>
      </text>
    </comment>
    <comment ref="D53" authorId="0">
      <text>
        <r>
          <rPr>
            <sz val="8"/>
            <color indexed="81"/>
            <rFont val="Tahoma"/>
            <family val="2"/>
          </rPr>
          <t>NO DATA ENTRY</t>
        </r>
      </text>
    </comment>
    <comment ref="C54" authorId="0">
      <text>
        <r>
          <rPr>
            <sz val="8"/>
            <color indexed="81"/>
            <rFont val="Tahoma"/>
            <family val="2"/>
          </rPr>
          <t>NO DATA ENTRY</t>
        </r>
      </text>
    </comment>
    <comment ref="D54" authorId="0">
      <text>
        <r>
          <rPr>
            <sz val="8"/>
            <color indexed="81"/>
            <rFont val="Tahoma"/>
            <family val="2"/>
          </rPr>
          <t>NO DATA ENTRY</t>
        </r>
      </text>
    </comment>
    <comment ref="C60" authorId="0">
      <text>
        <r>
          <rPr>
            <sz val="8"/>
            <color indexed="81"/>
            <rFont val="Tahoma"/>
            <family val="2"/>
          </rPr>
          <t>NO DATA ENTRY</t>
        </r>
      </text>
    </comment>
    <comment ref="D60" authorId="0">
      <text>
        <r>
          <rPr>
            <sz val="8"/>
            <color indexed="81"/>
            <rFont val="Tahoma"/>
            <family val="2"/>
          </rPr>
          <t>NO DATA ENTRY</t>
        </r>
      </text>
    </comment>
    <comment ref="C63" authorId="0">
      <text>
        <r>
          <rPr>
            <sz val="8"/>
            <color indexed="81"/>
            <rFont val="Tahoma"/>
            <family val="2"/>
          </rPr>
          <t>NO DATA ENTRY</t>
        </r>
      </text>
    </comment>
    <comment ref="D63" authorId="0">
      <text>
        <r>
          <rPr>
            <sz val="8"/>
            <color indexed="81"/>
            <rFont val="Tahoma"/>
            <family val="2"/>
          </rPr>
          <t>NO DATA ENTRY</t>
        </r>
      </text>
    </comment>
  </commentList>
</comments>
</file>

<file path=xl/sharedStrings.xml><?xml version="1.0" encoding="utf-8"?>
<sst xmlns="http://schemas.openxmlformats.org/spreadsheetml/2006/main" count="1487" uniqueCount="348">
  <si>
    <t>Grand Total</t>
  </si>
  <si>
    <t>TOTAL (F)</t>
  </si>
  <si>
    <t>(F)</t>
  </si>
  <si>
    <t>Total (E)</t>
  </si>
  <si>
    <t>Co-Op Sector</t>
  </si>
  <si>
    <t>(E)</t>
  </si>
  <si>
    <t>Total of Comm Banks and RRBs</t>
  </si>
  <si>
    <t>Total (Comm.Banks) A+B+C</t>
  </si>
  <si>
    <t xml:space="preserve">  Total (D)</t>
  </si>
  <si>
    <t xml:space="preserve">  R R B 's</t>
  </si>
  <si>
    <t>(D)</t>
  </si>
  <si>
    <t>Total(C)</t>
  </si>
  <si>
    <t>Total</t>
  </si>
  <si>
    <t>M/P.T</t>
  </si>
  <si>
    <t>Urban</t>
  </si>
  <si>
    <t>S.Urban</t>
  </si>
  <si>
    <t>Rural</t>
  </si>
  <si>
    <t>Other Comm.Banks</t>
  </si>
  <si>
    <t>(C)</t>
  </si>
  <si>
    <t>AS AT   DEC 2017 (Amount in lakhs)</t>
  </si>
  <si>
    <t>AS AT  DEC 2017 (Amount in lakhs)</t>
  </si>
  <si>
    <t>No.</t>
  </si>
  <si>
    <t xml:space="preserve"> Total</t>
  </si>
  <si>
    <t>Urb</t>
  </si>
  <si>
    <t>S.Urb</t>
  </si>
  <si>
    <t>Rur</t>
  </si>
  <si>
    <t>CREDIT DEPOSIT RATIO</t>
  </si>
  <si>
    <t>ADVANCES (Rs. lacs)</t>
  </si>
  <si>
    <t>Name of Bank</t>
  </si>
  <si>
    <t>Sl.</t>
  </si>
  <si>
    <t>DEPOSITS</t>
  </si>
  <si>
    <t>NUMBER OF BRANCHES</t>
  </si>
  <si>
    <t>BANKING DATA - LEVEL OF BANK ADVANCES &amp; CREDIT DEPOSIT RATIO AS AT  DEC 2017 (Amount in lakhs)</t>
  </si>
  <si>
    <t xml:space="preserve">    BANKING DATA - NUMBER OF BANK BRANCHES &amp; LEVEL OF DEPOSITS  AS AT  DEC 2017 (Amount in lakhs)</t>
  </si>
  <si>
    <t xml:space="preserve">ANNEXURE </t>
  </si>
  <si>
    <t>AGENDA</t>
  </si>
  <si>
    <t xml:space="preserve">AGENDA </t>
  </si>
  <si>
    <t>Total (B)</t>
  </si>
  <si>
    <t>(B)Oth.Nationalised Bks</t>
  </si>
  <si>
    <t xml:space="preserve">  Total (A)</t>
  </si>
  <si>
    <t>Major Banks</t>
  </si>
  <si>
    <t>(A)</t>
  </si>
  <si>
    <t>BRANCHES</t>
  </si>
  <si>
    <t>GRAND TOTAL</t>
  </si>
  <si>
    <t xml:space="preserve"> Total  COMM BKS+RRBs(A+B+C+D)</t>
  </si>
  <si>
    <t>Amt.O/s</t>
  </si>
  <si>
    <t>No.A/cs</t>
  </si>
  <si>
    <t>D R I</t>
  </si>
  <si>
    <t>SC/ST</t>
  </si>
  <si>
    <t>SF/MF</t>
  </si>
  <si>
    <t>Weak Sec.Adv.</t>
  </si>
  <si>
    <t>BANKWISE DATA ON OUTSTANDINGS UNDER PSA AS AT  DEC 2017 (Amount in lakhs)</t>
  </si>
  <si>
    <t>ANNEXURE</t>
  </si>
  <si>
    <t>TOTAL (A+B+C+D+E+F)</t>
  </si>
  <si>
    <t>Grand Total (A+B+C+D)</t>
  </si>
  <si>
    <t>Oth.Nationalised Bks</t>
  </si>
  <si>
    <t xml:space="preserve"> (B)</t>
  </si>
  <si>
    <t>Amount</t>
  </si>
  <si>
    <t>Sanctd.</t>
  </si>
  <si>
    <t>Issued</t>
  </si>
  <si>
    <t>2017-18</t>
  </si>
  <si>
    <t>Cards</t>
  </si>
  <si>
    <t>for</t>
  </si>
  <si>
    <t>TOTAL</t>
  </si>
  <si>
    <t>Target
 (AMT)</t>
  </si>
  <si>
    <t>Outstanding as at the end of the Qtr</t>
  </si>
  <si>
    <t>During the year from 1st April</t>
  </si>
  <si>
    <t>Sl..No</t>
  </si>
  <si>
    <t>BANKWISE DATA ON CROP LOAN/ KCC DATA AS AT  DEC 2017 (Amount in lakhs)</t>
  </si>
  <si>
    <t xml:space="preserve">AGENDA                ANNEXURE </t>
  </si>
  <si>
    <t>Kar Ind Coop Bank Ltd</t>
  </si>
  <si>
    <t>( C )</t>
  </si>
  <si>
    <t>Amt.</t>
  </si>
  <si>
    <t>Balance Outstanding</t>
  </si>
  <si>
    <t>Cumulative Disbursements from 1st April</t>
  </si>
  <si>
    <t>JAINS</t>
  </si>
  <si>
    <t>ZOROSTRIANS</t>
  </si>
  <si>
    <t>NEO-BUDDHISTS</t>
  </si>
  <si>
    <t>SIKHS</t>
  </si>
  <si>
    <t>MUSLIMS</t>
  </si>
  <si>
    <t>CHRISTIANS</t>
  </si>
  <si>
    <t>BANKWISE/RELIGION WISE DISBURSEMENTS AND TOTAL OUTSTANDINGS  TO MINORITIES DURING THE QTR. ENDED  DEC 2017 (Amount in lakhs)</t>
  </si>
  <si>
    <t>BANKWISE/RELIGION WISE DISBURSEMENTS AND TOTAL OUTSTANDINGS  TO MINORITIES DURING THE QTR. ENDED   DEC 2017 (Amount in lakhs)</t>
  </si>
  <si>
    <t>Outstanding as at the end of Reporting Quarter</t>
  </si>
  <si>
    <t>EXPORT</t>
  </si>
  <si>
    <t>EX-SERVICEMEN</t>
  </si>
  <si>
    <t xml:space="preserve">     W O M E N</t>
  </si>
  <si>
    <t>BANKWISE DISBURSEMENTS AND  O/S ADVANCES AND EX-SERVICEMEN TO WOMEN AS AT  DEC 2017 (Amount in lakhs)</t>
  </si>
  <si>
    <t>BANKWISE DISBURSEMENTS AND  O/S ADVANCES TO WOMEN AND EX-SERVICEMEN AS AT  DEC 2017 (Amount in lakhs)</t>
  </si>
  <si>
    <t>KSFC</t>
  </si>
  <si>
    <t>Indl.Co.Op.Bank ltd.</t>
  </si>
  <si>
    <t xml:space="preserve">K.S.Coop Apex Bank ltd </t>
  </si>
  <si>
    <t>KSCARD Bk.Ltd</t>
  </si>
  <si>
    <t xml:space="preserve"> Total  of  Comm Bks+RRBs</t>
  </si>
  <si>
    <t>Karnataka Vikas Grameena Bank</t>
  </si>
  <si>
    <t>Pragathi Krishna  Grameena Bank</t>
  </si>
  <si>
    <t xml:space="preserve">Kavery Grameena Bank </t>
  </si>
  <si>
    <t>YES BANK Ltd.</t>
  </si>
  <si>
    <t>ICICI Bank Ltd</t>
  </si>
  <si>
    <t xml:space="preserve">Axis Bank Ltd </t>
  </si>
  <si>
    <t>HDFC Bank Ltd</t>
  </si>
  <si>
    <t>IndusInd Bank</t>
  </si>
  <si>
    <t>Tamil Nadu Merchantile Bank Ltd.</t>
  </si>
  <si>
    <t>South Indian Bank Ltd</t>
  </si>
  <si>
    <t xml:space="preserve">Ratnakar Bank Ltd </t>
  </si>
  <si>
    <t>Lakshmi Vilas Bank Ltd</t>
  </si>
  <si>
    <t>Karur Vysya Bank Ltd.</t>
  </si>
  <si>
    <t>J and K Bank Ltd</t>
  </si>
  <si>
    <t>Federal Bank Ltd.</t>
  </si>
  <si>
    <t>Dhanalaxmi Bank Ltd.</t>
  </si>
  <si>
    <t>City Union Bank Ltd</t>
  </si>
  <si>
    <t>Cathelic Syrian Bank Ltd.</t>
  </si>
  <si>
    <t>Kotak Mahendra Bank</t>
  </si>
  <si>
    <t>Karnataka Bank Ltd</t>
  </si>
  <si>
    <t>Loans to Weaker Sections
 under Priority Sector</t>
  </si>
  <si>
    <t>OTHERS</t>
  </si>
  <si>
    <t>Renewable Energy</t>
  </si>
  <si>
    <t>Social Infrastructure</t>
  </si>
  <si>
    <t>HOUSING</t>
  </si>
  <si>
    <t>EDUCATION</t>
  </si>
  <si>
    <t>Export Credit</t>
  </si>
  <si>
    <t>Micro, Small and 
Medium Enterprises</t>
  </si>
  <si>
    <t>AGRICULTURE</t>
  </si>
  <si>
    <t>BANKING DATA - LEVEL OF PRIORITY SECTOR ADVANCES AS AT  31.12.2017 (Amount in lakhs)</t>
  </si>
  <si>
    <t>IDBI Bank</t>
  </si>
  <si>
    <t>United Bank of India</t>
  </si>
  <si>
    <t>Union Bank Of India</t>
  </si>
  <si>
    <t>UCO Bank</t>
  </si>
  <si>
    <t>Punjab and Synd Bank</t>
  </si>
  <si>
    <t>Punjab National Bank</t>
  </si>
  <si>
    <t>Oriental Bank of Commerce</t>
  </si>
  <si>
    <t>Indian Overseas Bank</t>
  </si>
  <si>
    <t xml:space="preserve">Indian Bank </t>
  </si>
  <si>
    <t>Dena Bank</t>
  </si>
  <si>
    <t>Central Bank of India</t>
  </si>
  <si>
    <t>Bank of Maharastra</t>
  </si>
  <si>
    <t>Bank of India</t>
  </si>
  <si>
    <t>Bank of Baroda</t>
  </si>
  <si>
    <t>Andhrabank</t>
  </si>
  <si>
    <t>Allahabad Bank</t>
  </si>
  <si>
    <t>Vijaya Bank</t>
  </si>
  <si>
    <t>State Bank of India</t>
  </si>
  <si>
    <t>Syndicate Bank</t>
  </si>
  <si>
    <t>Corporation Bank</t>
  </si>
  <si>
    <t>Canara Bank</t>
  </si>
  <si>
    <t>Cumulative from 1st April</t>
  </si>
  <si>
    <t>During the Qtr</t>
  </si>
  <si>
    <t>Disbursements (Amount)</t>
  </si>
  <si>
    <t>TARGET</t>
  </si>
  <si>
    <t>TOTAL PRIORITY</t>
  </si>
  <si>
    <t>MSE</t>
  </si>
  <si>
    <t>BANKWISE DATA ON DISBURSEMENTS UNDER PRIORITY SECTOR ADVANCES AS AT 31.12.2017 (Amount in lakhs)</t>
  </si>
  <si>
    <t>BANKWISE DATA ON DISBURSEMENTS (ACP)UNDER PRIORITY SECTOR ADVANCES AS AT 31.12.2017 (Amount in lakhs)</t>
  </si>
  <si>
    <t xml:space="preserve">ANNEXURE  </t>
  </si>
  <si>
    <t xml:space="preserve">Data needs to be grouped separately for Scheduled Commercial banks and other banks like State Cooperative banks &amp; DCCBs etc. The data of Scheduled Commercial banks need to be further grouped into Public Sector Banks, Private sector Banks and Regional Rural Banks to know the bank group wise position. </t>
  </si>
  <si>
    <t>Total=2+5</t>
  </si>
  <si>
    <t>Sub-total = 4A+4B+4C+4D+4E+4F</t>
  </si>
  <si>
    <t>Others</t>
  </si>
  <si>
    <t>4F</t>
  </si>
  <si>
    <t>Personal Loans under Non-Priority Sector</t>
  </si>
  <si>
    <t>4E</t>
  </si>
  <si>
    <t>Housing</t>
  </si>
  <si>
    <t>4D</t>
  </si>
  <si>
    <t>Education</t>
  </si>
  <si>
    <t>4C</t>
  </si>
  <si>
    <t>Medium Enterprises (Service) (advances above Rs 10 Crore)</t>
  </si>
  <si>
    <t>4B(iii)</t>
  </si>
  <si>
    <t>Small Enterprises (Service) (advances above Rs 5 Crore)</t>
  </si>
  <si>
    <t>4B(ii)</t>
  </si>
  <si>
    <t>Micro Enterprises (Service) (advances above Rs 5 Crore)</t>
  </si>
  <si>
    <t>4B(i)</t>
  </si>
  <si>
    <t>Micro, Small and Medium Enterprise (Service) = 4B(i)+4B(ii)+4B(iii)</t>
  </si>
  <si>
    <t>4B</t>
  </si>
  <si>
    <t xml:space="preserve">Agriculture </t>
  </si>
  <si>
    <t>4A</t>
  </si>
  <si>
    <t>Non-Priority Sector</t>
  </si>
  <si>
    <t>Loans to weaker Sections under Priority Sector</t>
  </si>
  <si>
    <t>Sub total= 1A+1B+1C+1D+1E+1F+1G+1H</t>
  </si>
  <si>
    <t>1H</t>
  </si>
  <si>
    <t>1G</t>
  </si>
  <si>
    <t>1F</t>
  </si>
  <si>
    <t xml:space="preserve">Housing </t>
  </si>
  <si>
    <t>1E</t>
  </si>
  <si>
    <t>1D</t>
  </si>
  <si>
    <t>1C</t>
  </si>
  <si>
    <t>Others under MSMEs</t>
  </si>
  <si>
    <t>1B(v)</t>
  </si>
  <si>
    <t>Khadi and Village Industries</t>
  </si>
  <si>
    <t>1B(iv)</t>
  </si>
  <si>
    <t>Medium Enterprises (Manufacturing + Service advances up to Rs. 10 crores)</t>
  </si>
  <si>
    <t>1B(iii)</t>
  </si>
  <si>
    <t>Small Enterprises (Manufacturing + Service advances up to Rs. 5 crores)</t>
  </si>
  <si>
    <t>1B(ii)</t>
  </si>
  <si>
    <t>Micro Enterprises (Manufacturing + Service advances up to Rs. 5 crores)</t>
  </si>
  <si>
    <t>1B(i)</t>
  </si>
  <si>
    <t>Micro, Small and Medium Enterprises = 1B(i)+1B(ii)+1B(iii)+1B(iv)+1B(v)</t>
  </si>
  <si>
    <t>1B</t>
  </si>
  <si>
    <t>Ancillary Activities</t>
  </si>
  <si>
    <t>1A(iii)</t>
  </si>
  <si>
    <t>Agriculture Infrastructure</t>
  </si>
  <si>
    <t>1A(ii)</t>
  </si>
  <si>
    <t>Farm Credit</t>
  </si>
  <si>
    <t>i)</t>
  </si>
  <si>
    <t>Agriculture = 1A(i)+1A(ii)+1A(iii)</t>
  </si>
  <si>
    <t>1A</t>
  </si>
  <si>
    <t>Priority Sector</t>
  </si>
  <si>
    <t xml:space="preserve">Number </t>
  </si>
  <si>
    <t>Yearly Targets under ACP</t>
  </si>
  <si>
    <t>Categories</t>
  </si>
  <si>
    <t xml:space="preserve">Sr. No </t>
  </si>
  <si>
    <t>TOTAL FOR THE STATE</t>
  </si>
  <si>
    <t>Name of the State/Union Territory: KARNATAKA</t>
  </si>
  <si>
    <t>No. in actuals , Amount in Rs Lakh</t>
  </si>
  <si>
    <t>Statement showing Targets of Annual Credit Plans ( ACP)  for the year 2017-18</t>
  </si>
  <si>
    <t>LBS- MIS-I</t>
  </si>
  <si>
    <t>Sub-total=4A+4B+4C+4D+4E+4F</t>
  </si>
  <si>
    <t>Micro, Small and Medium Enterprise (Service)=4B(i)+4B(ii)+4B(iii)</t>
  </si>
  <si>
    <t>Agriculture= 1A(i)+1A(ii)+1A(iii)</t>
  </si>
  <si>
    <t>Number</t>
  </si>
  <si>
    <t xml:space="preserve">Outstanding upto the end of current quarter </t>
  </si>
  <si>
    <t>Disbursements upto the end of current quarter</t>
  </si>
  <si>
    <t>Sector</t>
  </si>
  <si>
    <t>PUBLIC SECTOR BANKS</t>
  </si>
  <si>
    <t>TOTAL FOR STATE</t>
  </si>
  <si>
    <t>LBS-MIS-II</t>
  </si>
  <si>
    <t>ANNEXURE-</t>
  </si>
  <si>
    <t xml:space="preserve"> GRAND Total=2+5</t>
  </si>
  <si>
    <t>Micro, Small and Medium Enterprise (Service)= 4B(i)+4B(ii)+4B(iii)</t>
  </si>
  <si>
    <t>Small Enterprises (Manufacturing + Service advances upto Rs. 5 crores)</t>
  </si>
  <si>
    <t>Agriculture= 1A(i)+1A(ii)+1A (iii)</t>
  </si>
  <si>
    <t xml:space="preserve">Achievement upto the end of the current quarter (%) </t>
  </si>
  <si>
    <t>Name of the State/Union Territory:KARNATAKA</t>
  </si>
  <si>
    <t>No. in actuals , Amount in Lakhs</t>
  </si>
  <si>
    <t xml:space="preserve">Statement showing Achievement vis-à-vis Targets for the quarter ended  </t>
  </si>
  <si>
    <t xml:space="preserve">LBS-MIS-III </t>
  </si>
  <si>
    <t>TOTAL(F)</t>
  </si>
  <si>
    <t>E</t>
  </si>
  <si>
    <t>Total (Comm.Banks)</t>
  </si>
  <si>
    <t>Grand Total(A+B+C+D)</t>
  </si>
  <si>
    <t>D</t>
  </si>
  <si>
    <t>Total (C)</t>
  </si>
  <si>
    <t>C</t>
  </si>
  <si>
    <t>S.Bk.of India</t>
  </si>
  <si>
    <t>DIC</t>
  </si>
  <si>
    <t>KVIB</t>
  </si>
  <si>
    <t>KVIC</t>
  </si>
  <si>
    <t>A</t>
  </si>
  <si>
    <t>%</t>
  </si>
  <si>
    <t>AMOUNT</t>
  </si>
  <si>
    <t>% NPA to Total Advances.</t>
  </si>
  <si>
    <t>Npa Level</t>
  </si>
  <si>
    <t>BALANCE OUTSTANDING AS AT THE END OF THE REPORTING QUARTER</t>
  </si>
  <si>
    <t>NPA LEVEL OF PMEGP AS ON 31.12.2017   ( amt in lakhs)</t>
  </si>
  <si>
    <t>OTHER BANKS</t>
  </si>
  <si>
    <t>Co-Operative Sector</t>
  </si>
  <si>
    <t>Private Banks</t>
  </si>
  <si>
    <t>Nationalised Banks</t>
  </si>
  <si>
    <t>(B)</t>
  </si>
  <si>
    <t>Total (A)</t>
  </si>
  <si>
    <t>Lead Banks</t>
  </si>
  <si>
    <t>AMT</t>
  </si>
  <si>
    <t>A/CS</t>
  </si>
  <si>
    <t>TOTAL ADVANCES</t>
  </si>
  <si>
    <t>NON PRIORITY SECTOR ADV</t>
  </si>
  <si>
    <t>OTHER PRIORITY SECTOR ADV</t>
  </si>
  <si>
    <t>MICRO SMALL &amp; MEDIUM INDUSTRIES</t>
  </si>
  <si>
    <t>TOTAL NPAs</t>
  </si>
  <si>
    <t xml:space="preserve">Sl.No </t>
  </si>
  <si>
    <t xml:space="preserve">                                                                                        TOTAL NPAs OF WHICH UNDER                                                                   Amount in lakhs</t>
  </si>
  <si>
    <t>NON-PERFORMING ASSETS - POSITION AS ON  DEC 2017</t>
  </si>
  <si>
    <t>SLBC KARNATAKA</t>
  </si>
  <si>
    <t>Nedungadi Bank</t>
  </si>
  <si>
    <t>Lakshmi Vilas Bk.</t>
  </si>
  <si>
    <t>Karur Vysya Bank</t>
  </si>
  <si>
    <t>J &amp; K Bank Ltd.</t>
  </si>
  <si>
    <t>Ganesh Bk.of K'wad</t>
  </si>
  <si>
    <t>Federal Bank</t>
  </si>
  <si>
    <t>Dhanalakshmi Bk.</t>
  </si>
  <si>
    <t>City Union Bk.</t>
  </si>
  <si>
    <t>Catholic Syrian Bk.</t>
  </si>
  <si>
    <t>Bharat Overseas Bk.</t>
  </si>
  <si>
    <t>Bk.of Rajastan</t>
  </si>
  <si>
    <t>F</t>
  </si>
  <si>
    <t>TOTAL OF ALLBANKS</t>
  </si>
  <si>
    <t>RCs PENDING AS OF QTR END</t>
  </si>
  <si>
    <t>RCs DISPOSED OFF/RECOVERY MADE DURING THE QTR.</t>
  </si>
  <si>
    <t>RCs FILED DURING THE QTR.</t>
  </si>
  <si>
    <t>RCs PENDING AS AT THE END OF PREVIOUS QTR</t>
  </si>
  <si>
    <t xml:space="preserve">                                                                     KPMR &amp; KACOMP ACTS                                    Amount in lakhs</t>
  </si>
  <si>
    <t>BANKWISE RECOVERY PERFORMANCE AS AT   DEC 2017 (REVENUE RECOVERY ACTS)</t>
  </si>
  <si>
    <t xml:space="preserve">                       SLBC KARNATAKA            </t>
  </si>
  <si>
    <t>3 YRS &amp; ABOVE</t>
  </si>
  <si>
    <t>1 TO 3 YRS.</t>
  </si>
  <si>
    <t>UPTO 1 YR</t>
  </si>
  <si>
    <t>BANKWISE &amp; AGE-WISE  APPLICATIONS PENDING UNDER R R ACT AS AT   DEC 2017</t>
  </si>
  <si>
    <t>No.of Acs</t>
  </si>
  <si>
    <t>O/S Term loans</t>
  </si>
  <si>
    <t>O/S Short term</t>
  </si>
  <si>
    <t>O/STotal Agri</t>
  </si>
  <si>
    <t>Disb in Term loan</t>
  </si>
  <si>
    <t>Disbin short term loans</t>
  </si>
  <si>
    <t>Disb in Agri</t>
  </si>
  <si>
    <t xml:space="preserve">Outstandings in Agriculture As on  DEC 2017 </t>
  </si>
  <si>
    <t xml:space="preserve">Disbursements in Agriculture from 1.4. 2017 To 31.12.2017 </t>
  </si>
  <si>
    <t>Name of the Bank</t>
  </si>
  <si>
    <t>SL.NO</t>
  </si>
  <si>
    <t>Priority Sector                                                                              SLBC KARNATAKA                                                             (Amt in Lac)</t>
  </si>
  <si>
    <t>Progress Report under SHG Bank Linkagefor the quarter         DEC 2017 (Amount in lakhs)</t>
  </si>
  <si>
    <t>Sl. No.</t>
  </si>
  <si>
    <t>Particulars</t>
  </si>
  <si>
    <t>SHG FORMATION DETAILS - SB ACCOUNTS OF SHGs WITH BANKS</t>
  </si>
  <si>
    <t>No. of SB Accounts of SHGs opened during the quarter</t>
  </si>
  <si>
    <t>Cumulative number of SB accounts of SHGs  (from 1st April of the year to end of quarter)</t>
  </si>
  <si>
    <t>Total No of SB Accounts of ALL SHGs outstanding at the end of the reporting quarter</t>
  </si>
  <si>
    <t>Total balance of SB Accounts of ALL SHGs outstanding
 at the end of reporting quarter (Rslakh)</t>
  </si>
  <si>
    <t xml:space="preserve">B </t>
  </si>
  <si>
    <t>DIRECT CREDIT LINKAGE DURING THE YEAR</t>
  </si>
  <si>
    <t>SHGs credit linked during the quarter</t>
  </si>
  <si>
    <t>Bank Loan disbursed during the quarter (Rs. lakh)</t>
  </si>
  <si>
    <t>Cumulative no. of SHGs credit linked during the year ( from 1 April up to end of qtr)</t>
  </si>
  <si>
    <t>Cumulative Bank Loan disbursed during the year (from 1 April up to end of qtr)(Rs. lakh)</t>
  </si>
  <si>
    <t xml:space="preserve">Of  B3 above, No. of  repeat SHGs credit linked </t>
  </si>
  <si>
    <t>Of B4 above, Bank Loan disbursed for repeat SHGs (Rs. lakh)</t>
  </si>
  <si>
    <t>Of  B3 above, No. of   SHGs provided loan for Agriculture Purposes</t>
  </si>
  <si>
    <t>Of B4 above, Bank Loan disbursed to SHGs for Agriculture Purposes (Rs. lakh)</t>
  </si>
  <si>
    <t>INDIRECT CREDIT LINKAGE OF SHGs THROUGH LOANS TO NGOs/MFIs FOR ONLENDING TO SHGs</t>
  </si>
  <si>
    <t>SHGs indirectly credit linked during the quarter</t>
  </si>
  <si>
    <t>Cumulative no. of SHGs indirectly credit linked during the year ( from 1 April upto end of qtr)</t>
  </si>
  <si>
    <t xml:space="preserve"> Loan disbursed indirectly during the quarter (Rs. lakh)</t>
  </si>
  <si>
    <t>Cumulative Loan disbursed indirectly during the year (from 1 April upto end of qtr)(Rs. lakh)</t>
  </si>
  <si>
    <t>5</t>
  </si>
  <si>
    <t>Of C2 above No. of SHGs provided loan for agriculture purpose</t>
  </si>
  <si>
    <t>Of C4 above, Bank loan disbursed to SHGs for agriculture purposes [Rs in lakh]</t>
  </si>
  <si>
    <t>CUMULATIVE CREDIT LINKAGE</t>
  </si>
  <si>
    <t>Cumulative number of SHGs Credit Linked (since inception)</t>
  </si>
  <si>
    <t>Cumulative Bank Loan disbursed since inception (Rs, lakh)</t>
  </si>
  <si>
    <t>Number of SHGs with loan accounts outstanding on the date of report</t>
  </si>
  <si>
    <t>Bank loan outstanding to all SHGs as on the date of report (Rs lakh)</t>
  </si>
  <si>
    <t>COMMERCIAL BANKS TOTAL</t>
  </si>
  <si>
    <t>Of which exclusively to Women</t>
  </si>
  <si>
    <t>RRBs TOTAL</t>
  </si>
  <si>
    <t>CO OP BANKS TOTAL</t>
  </si>
  <si>
    <t>STATE LEVEL BANKERS' COMMITTEE-Karnataka</t>
  </si>
  <si>
    <t>COVENOR - SyndicateBank, Corporate  Office, Bangalore</t>
  </si>
  <si>
    <t xml:space="preserve">ALL BANKS           </t>
  </si>
  <si>
    <t>Progress Report under SHG Bank Linkage for the quarter   DEC 2017</t>
  </si>
  <si>
    <t>Total balance of SB Accounts of ALL SHGs outstanding at the end of
reporting quarter</t>
  </si>
  <si>
    <t>Bank Loan outstanding to all SHGs as on the date of report (Rs. lakh)</t>
  </si>
</sst>
</file>

<file path=xl/styles.xml><?xml version="1.0" encoding="utf-8"?>
<styleSheet xmlns="http://schemas.openxmlformats.org/spreadsheetml/2006/main">
  <numFmts count="1">
    <numFmt numFmtId="164" formatCode="[$-409]General"/>
  </numFmts>
  <fonts count="62">
    <font>
      <sz val="11"/>
      <color theme="1"/>
      <name val="Calibri"/>
      <family val="2"/>
      <scheme val="minor"/>
    </font>
    <font>
      <sz val="12"/>
      <name val="Arial"/>
      <family val="2"/>
    </font>
    <font>
      <b/>
      <sz val="12"/>
      <name val="Times New Roman"/>
      <family val="1"/>
    </font>
    <font>
      <b/>
      <sz val="12"/>
      <color indexed="8"/>
      <name val="Times New Roman"/>
      <family val="1"/>
    </font>
    <font>
      <b/>
      <sz val="14"/>
      <color indexed="8"/>
      <name val="Times New Roman"/>
      <family val="1"/>
    </font>
    <font>
      <b/>
      <sz val="11"/>
      <name val="Times New Roman"/>
      <family val="1"/>
    </font>
    <font>
      <sz val="12"/>
      <name val="Arial"/>
      <family val="2"/>
    </font>
    <font>
      <sz val="14"/>
      <name val="Arial"/>
      <family val="2"/>
    </font>
    <font>
      <b/>
      <sz val="14"/>
      <name val="Arial"/>
      <family val="2"/>
    </font>
    <font>
      <b/>
      <sz val="9"/>
      <color indexed="81"/>
      <name val="Tahoma"/>
      <family val="2"/>
    </font>
    <font>
      <sz val="9"/>
      <color indexed="81"/>
      <name val="Tahoma"/>
      <family val="2"/>
    </font>
    <font>
      <sz val="11"/>
      <name val="Arial"/>
      <family val="2"/>
    </font>
    <font>
      <b/>
      <sz val="11"/>
      <name val="Arial"/>
      <family val="2"/>
    </font>
    <font>
      <sz val="12"/>
      <name val="Times New Roman"/>
      <family val="1"/>
    </font>
    <font>
      <sz val="12"/>
      <color indexed="8"/>
      <name val="Times New Roman"/>
      <family val="1"/>
    </font>
    <font>
      <sz val="14"/>
      <color indexed="8"/>
      <name val="Times New Roman"/>
      <family val="1"/>
    </font>
    <font>
      <sz val="16"/>
      <name val="Arial"/>
      <family val="2"/>
    </font>
    <font>
      <b/>
      <sz val="18"/>
      <color indexed="8"/>
      <name val="Arial"/>
      <family val="2"/>
    </font>
    <font>
      <sz val="16"/>
      <color indexed="8"/>
      <name val="Arial"/>
      <family val="2"/>
    </font>
    <font>
      <b/>
      <sz val="16"/>
      <name val="Arial"/>
      <family val="2"/>
    </font>
    <font>
      <b/>
      <sz val="16"/>
      <name val="Times New Roman"/>
      <family val="1"/>
    </font>
    <font>
      <sz val="16"/>
      <name val="Times New Roman"/>
      <family val="1"/>
    </font>
    <font>
      <b/>
      <sz val="12"/>
      <name val="Arial"/>
      <family val="2"/>
    </font>
    <font>
      <b/>
      <sz val="10"/>
      <name val="Times New Roman"/>
      <family val="1"/>
    </font>
    <font>
      <b/>
      <sz val="20"/>
      <name val="Arial"/>
      <family val="2"/>
    </font>
    <font>
      <b/>
      <sz val="20"/>
      <name val="Times New Roman"/>
      <family val="1"/>
    </font>
    <font>
      <b/>
      <sz val="20"/>
      <color indexed="8"/>
      <name val="Times New Roman"/>
      <family val="1"/>
    </font>
    <font>
      <sz val="10"/>
      <color indexed="8"/>
      <name val="MS Sans Serif"/>
      <family val="2"/>
    </font>
    <font>
      <b/>
      <sz val="18"/>
      <name val="Arial"/>
      <family val="2"/>
    </font>
    <font>
      <b/>
      <sz val="18"/>
      <name val="Times New Roman"/>
      <family val="1"/>
    </font>
    <font>
      <b/>
      <sz val="24"/>
      <name val="Arial"/>
      <family val="2"/>
    </font>
    <font>
      <sz val="18"/>
      <name val="Arial"/>
      <family val="2"/>
    </font>
    <font>
      <sz val="18"/>
      <name val="Calibri"/>
      <family val="2"/>
    </font>
    <font>
      <b/>
      <sz val="18"/>
      <name val="Calibri"/>
      <family val="2"/>
    </font>
    <font>
      <sz val="18"/>
      <color indexed="8"/>
      <name val="Calibri"/>
      <family val="2"/>
    </font>
    <font>
      <b/>
      <sz val="18"/>
      <color indexed="8"/>
      <name val="Calibri"/>
      <family val="2"/>
    </font>
    <font>
      <sz val="30"/>
      <name val="Arial"/>
      <family val="2"/>
    </font>
    <font>
      <sz val="30"/>
      <name val="Times New Roman"/>
      <family val="1"/>
    </font>
    <font>
      <sz val="30"/>
      <name val="Calibri"/>
      <family val="2"/>
    </font>
    <font>
      <b/>
      <sz val="30"/>
      <name val="Calibri"/>
      <family val="2"/>
    </font>
    <font>
      <b/>
      <sz val="30"/>
      <color indexed="8"/>
      <name val="Calibri"/>
      <family val="2"/>
    </font>
    <font>
      <sz val="11"/>
      <color theme="1"/>
      <name val="Calibri"/>
      <family val="2"/>
      <scheme val="minor"/>
    </font>
    <font>
      <sz val="10"/>
      <name val="Arial"/>
      <family val="2"/>
    </font>
    <font>
      <sz val="10"/>
      <name val="Arial"/>
      <family val="2"/>
    </font>
    <font>
      <sz val="10"/>
      <name val="Bookman Old Style"/>
      <family val="1"/>
    </font>
    <font>
      <sz val="10"/>
      <name val="Times New Roman"/>
      <family val="1"/>
    </font>
    <font>
      <b/>
      <sz val="10"/>
      <name val="Arial"/>
      <family val="2"/>
    </font>
    <font>
      <b/>
      <sz val="14"/>
      <name val="Times New Roman"/>
      <family val="1"/>
    </font>
    <font>
      <sz val="8"/>
      <color indexed="81"/>
      <name val="Tahoma"/>
      <family val="2"/>
    </font>
    <font>
      <sz val="11"/>
      <color rgb="FF000000"/>
      <name val="Calibri"/>
      <family val="2"/>
    </font>
    <font>
      <b/>
      <sz val="9"/>
      <name val="Times New Roman"/>
      <family val="1"/>
    </font>
    <font>
      <sz val="9"/>
      <name val="Times New Roman"/>
      <family val="1"/>
    </font>
    <font>
      <b/>
      <sz val="11"/>
      <color theme="1"/>
      <name val="Arial Black"/>
      <family val="2"/>
    </font>
    <font>
      <b/>
      <sz val="14"/>
      <color theme="1"/>
      <name val="Arial Black"/>
      <family val="2"/>
    </font>
    <font>
      <b/>
      <sz val="12"/>
      <color theme="1"/>
      <name val="Arial Black"/>
      <family val="2"/>
    </font>
    <font>
      <b/>
      <sz val="16"/>
      <name val="Arial Black"/>
      <family val="2"/>
    </font>
    <font>
      <b/>
      <sz val="15"/>
      <name val="Arial Black"/>
      <family val="2"/>
    </font>
    <font>
      <b/>
      <sz val="14"/>
      <name val="Arial Black"/>
      <family val="2"/>
    </font>
    <font>
      <b/>
      <sz val="16"/>
      <color theme="1"/>
      <name val="Arial Black"/>
      <family val="2"/>
    </font>
    <font>
      <sz val="20"/>
      <color theme="1"/>
      <name val="Calibri"/>
      <family val="2"/>
      <scheme val="minor"/>
    </font>
    <font>
      <b/>
      <sz val="28"/>
      <name val="Arial"/>
      <family val="2"/>
    </font>
    <font>
      <b/>
      <sz val="24"/>
      <name val="Times New Roman"/>
      <family val="1"/>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8">
    <xf numFmtId="0" fontId="0" fillId="0" borderId="0"/>
    <xf numFmtId="1" fontId="1" fillId="0" borderId="0"/>
    <xf numFmtId="0" fontId="27" fillId="0" borderId="0"/>
    <xf numFmtId="0" fontId="42" fillId="0" borderId="0"/>
    <xf numFmtId="0" fontId="41" fillId="0" borderId="0"/>
    <xf numFmtId="0" fontId="41" fillId="0" borderId="0"/>
    <xf numFmtId="164" fontId="49" fillId="0" borderId="0"/>
    <xf numFmtId="164" fontId="49" fillId="0" borderId="0"/>
  </cellStyleXfs>
  <cellXfs count="494">
    <xf numFmtId="0" fontId="0" fillId="0" borderId="0" xfId="0"/>
    <xf numFmtId="0" fontId="2" fillId="0" borderId="0" xfId="1" applyNumberFormat="1" applyFont="1" applyAlignment="1">
      <alignment horizontal="right"/>
    </xf>
    <xf numFmtId="1" fontId="2" fillId="0" borderId="0" xfId="1" applyFont="1" applyAlignment="1">
      <alignment horizontal="right"/>
    </xf>
    <xf numFmtId="0" fontId="2" fillId="0" borderId="0" xfId="1" applyNumberFormat="1" applyFont="1" applyAlignment="1">
      <alignment horizontal="left"/>
    </xf>
    <xf numFmtId="1" fontId="2" fillId="0" borderId="1" xfId="1" applyFont="1" applyBorder="1" applyAlignment="1">
      <alignment horizontal="right"/>
    </xf>
    <xf numFmtId="2" fontId="2" fillId="0" borderId="1" xfId="1" applyNumberFormat="1" applyFont="1" applyBorder="1" applyAlignment="1">
      <alignment horizontal="right"/>
    </xf>
    <xf numFmtId="0" fontId="2" fillId="0" borderId="1" xfId="1" applyNumberFormat="1" applyFont="1" applyBorder="1" applyAlignment="1">
      <alignment horizontal="left"/>
    </xf>
    <xf numFmtId="0" fontId="2" fillId="0" borderId="1" xfId="1" applyNumberFormat="1" applyFont="1" applyBorder="1" applyAlignment="1">
      <alignment horizontal="right"/>
    </xf>
    <xf numFmtId="1" fontId="2" fillId="0" borderId="2" xfId="1" applyFont="1" applyBorder="1" applyAlignment="1">
      <alignment horizontal="right"/>
    </xf>
    <xf numFmtId="0" fontId="3" fillId="0" borderId="1" xfId="1" applyNumberFormat="1" applyFont="1" applyBorder="1" applyProtection="1">
      <protection locked="0"/>
    </xf>
    <xf numFmtId="0" fontId="3" fillId="0" borderId="1" xfId="1" applyNumberFormat="1" applyFont="1" applyBorder="1" applyAlignment="1" applyProtection="1">
      <alignment horizontal="center"/>
      <protection locked="0"/>
    </xf>
    <xf numFmtId="0" fontId="2" fillId="0" borderId="1" xfId="1" applyNumberFormat="1" applyFont="1" applyBorder="1" applyProtection="1">
      <protection locked="0"/>
    </xf>
    <xf numFmtId="0" fontId="2" fillId="0" borderId="1" xfId="1" applyNumberFormat="1" applyFont="1" applyBorder="1" applyAlignment="1" applyProtection="1">
      <alignment horizontal="center"/>
      <protection locked="0"/>
    </xf>
    <xf numFmtId="0" fontId="2" fillId="0" borderId="1" xfId="1" applyNumberFormat="1" applyFont="1" applyBorder="1" applyAlignment="1">
      <alignment horizontal="center"/>
    </xf>
    <xf numFmtId="0" fontId="4" fillId="0" borderId="1" xfId="1" applyNumberFormat="1" applyFont="1" applyBorder="1" applyAlignment="1" applyProtection="1">
      <alignment horizontal="center"/>
      <protection locked="0"/>
    </xf>
    <xf numFmtId="0" fontId="2" fillId="0" borderId="3" xfId="1" applyNumberFormat="1" applyFont="1" applyBorder="1" applyAlignment="1">
      <alignment horizontal="right"/>
    </xf>
    <xf numFmtId="0" fontId="2" fillId="0" borderId="4" xfId="1" applyNumberFormat="1" applyFont="1" applyBorder="1"/>
    <xf numFmtId="1" fontId="2" fillId="0" borderId="2" xfId="1" applyFont="1" applyBorder="1" applyAlignment="1">
      <alignment horizontal="center"/>
    </xf>
    <xf numFmtId="0" fontId="2" fillId="0" borderId="3" xfId="1" applyNumberFormat="1" applyFont="1" applyBorder="1"/>
    <xf numFmtId="0" fontId="2" fillId="0" borderId="1" xfId="1" applyNumberFormat="1" applyFont="1" applyBorder="1"/>
    <xf numFmtId="2" fontId="2" fillId="0" borderId="0" xfId="1" applyNumberFormat="1" applyFont="1" applyAlignment="1">
      <alignment horizontal="right"/>
    </xf>
    <xf numFmtId="2" fontId="2" fillId="0" borderId="5" xfId="1" applyNumberFormat="1" applyFont="1" applyBorder="1" applyAlignment="1">
      <alignment horizontal="right"/>
    </xf>
    <xf numFmtId="1" fontId="2" fillId="0" borderId="5" xfId="1" applyFont="1" applyBorder="1" applyAlignment="1">
      <alignment horizontal="right"/>
    </xf>
    <xf numFmtId="0" fontId="2" fillId="0" borderId="5" xfId="1" applyNumberFormat="1" applyFont="1" applyBorder="1" applyAlignment="1">
      <alignment horizontal="left"/>
    </xf>
    <xf numFmtId="0" fontId="2" fillId="0" borderId="5" xfId="1" applyNumberFormat="1" applyFont="1" applyBorder="1" applyAlignment="1">
      <alignment horizontal="center"/>
    </xf>
    <xf numFmtId="1" fontId="2" fillId="0" borderId="1" xfId="1" applyFont="1" applyBorder="1" applyAlignment="1">
      <alignment horizontal="center"/>
    </xf>
    <xf numFmtId="2" fontId="5" fillId="0" borderId="1" xfId="1" applyNumberFormat="1" applyFont="1" applyBorder="1" applyAlignment="1">
      <alignment horizontal="right"/>
    </xf>
    <xf numFmtId="0" fontId="2" fillId="0" borderId="6" xfId="1" applyNumberFormat="1" applyFont="1" applyBorder="1" applyAlignment="1">
      <alignment horizontal="right"/>
    </xf>
    <xf numFmtId="0" fontId="2" fillId="0" borderId="2" xfId="1" applyNumberFormat="1" applyFont="1" applyBorder="1" applyAlignment="1">
      <alignment horizontal="right"/>
    </xf>
    <xf numFmtId="0" fontId="2" fillId="0" borderId="4" xfId="1" applyNumberFormat="1" applyFont="1" applyBorder="1" applyAlignment="1">
      <alignment horizontal="left"/>
    </xf>
    <xf numFmtId="0" fontId="6" fillId="0" borderId="0" xfId="1" applyNumberFormat="1" applyFont="1" applyProtection="1">
      <protection locked="0"/>
    </xf>
    <xf numFmtId="1" fontId="7" fillId="0" borderId="1" xfId="1" applyFont="1" applyBorder="1"/>
    <xf numFmtId="0" fontId="7" fillId="0" borderId="1" xfId="1" applyNumberFormat="1" applyFont="1" applyBorder="1"/>
    <xf numFmtId="0" fontId="7" fillId="0" borderId="1" xfId="1" applyNumberFormat="1" applyFont="1" applyBorder="1" applyAlignment="1">
      <alignment horizontal="center"/>
    </xf>
    <xf numFmtId="1" fontId="8" fillId="0" borderId="1" xfId="1" applyFont="1" applyBorder="1"/>
    <xf numFmtId="0" fontId="7" fillId="0" borderId="1" xfId="1" applyNumberFormat="1" applyFont="1" applyBorder="1" applyProtection="1">
      <protection locked="0"/>
    </xf>
    <xf numFmtId="0" fontId="7" fillId="0" borderId="1" xfId="1" applyNumberFormat="1" applyFont="1" applyBorder="1" applyAlignment="1" applyProtection="1">
      <alignment horizontal="center"/>
      <protection locked="0"/>
    </xf>
    <xf numFmtId="0" fontId="7" fillId="0" borderId="1" xfId="1" applyNumberFormat="1" applyFont="1" applyBorder="1" applyAlignment="1" applyProtection="1">
      <alignment horizontal="left"/>
      <protection locked="0"/>
    </xf>
    <xf numFmtId="0" fontId="7" fillId="0" borderId="1" xfId="1" applyNumberFormat="1" applyFont="1" applyBorder="1" applyAlignment="1">
      <alignment horizontal="left"/>
    </xf>
    <xf numFmtId="0" fontId="7" fillId="0" borderId="4" xfId="1" applyNumberFormat="1" applyFont="1" applyBorder="1" applyAlignment="1">
      <alignment horizontal="left"/>
    </xf>
    <xf numFmtId="1" fontId="7" fillId="0" borderId="1" xfId="1" applyFont="1" applyBorder="1" applyAlignment="1">
      <alignment horizontal="right"/>
    </xf>
    <xf numFmtId="0" fontId="7" fillId="0" borderId="1" xfId="1" applyNumberFormat="1" applyFont="1" applyBorder="1" applyAlignment="1">
      <alignment horizontal="center" vertical="center"/>
    </xf>
    <xf numFmtId="0" fontId="7" fillId="0" borderId="0" xfId="1" applyNumberFormat="1" applyFont="1"/>
    <xf numFmtId="0" fontId="7" fillId="0" borderId="0" xfId="1" applyNumberFormat="1" applyFont="1" applyAlignment="1">
      <alignment horizontal="center"/>
    </xf>
    <xf numFmtId="0" fontId="7" fillId="0" borderId="3" xfId="1" applyNumberFormat="1" applyFont="1" applyBorder="1"/>
    <xf numFmtId="0" fontId="7" fillId="0" borderId="7" xfId="1" applyNumberFormat="1" applyFont="1" applyBorder="1" applyAlignment="1">
      <alignment horizontal="left"/>
    </xf>
    <xf numFmtId="0" fontId="7" fillId="0" borderId="9" xfId="1" applyNumberFormat="1" applyFont="1" applyBorder="1" applyAlignment="1">
      <alignment horizontal="center"/>
    </xf>
    <xf numFmtId="0" fontId="7" fillId="0" borderId="3" xfId="1" applyNumberFormat="1" applyFont="1" applyBorder="1" applyAlignment="1">
      <alignment horizontal="left"/>
    </xf>
    <xf numFmtId="0" fontId="7" fillId="0" borderId="1" xfId="1" applyNumberFormat="1" applyFont="1" applyBorder="1" applyAlignment="1">
      <alignment horizontal="right"/>
    </xf>
    <xf numFmtId="0" fontId="7" fillId="0" borderId="2" xfId="1" applyNumberFormat="1" applyFont="1" applyBorder="1" applyAlignment="1">
      <alignment horizontal="center" vertical="center"/>
    </xf>
    <xf numFmtId="0" fontId="7" fillId="0" borderId="5" xfId="1" applyNumberFormat="1" applyFont="1" applyBorder="1" applyAlignment="1">
      <alignment horizontal="center" vertical="center"/>
    </xf>
    <xf numFmtId="0" fontId="11" fillId="0" borderId="0" xfId="1" applyNumberFormat="1" applyFont="1"/>
    <xf numFmtId="1" fontId="12" fillId="0" borderId="1" xfId="1" applyFont="1" applyBorder="1"/>
    <xf numFmtId="1" fontId="11" fillId="0" borderId="1" xfId="1" applyFont="1" applyBorder="1" applyAlignment="1">
      <alignment horizontal="right"/>
    </xf>
    <xf numFmtId="0" fontId="3" fillId="0" borderId="1" xfId="1" applyNumberFormat="1" applyFont="1" applyBorder="1" applyAlignment="1" applyProtection="1">
      <alignment horizontal="left"/>
      <protection locked="0"/>
    </xf>
    <xf numFmtId="1" fontId="12" fillId="0" borderId="1" xfId="1" applyFont="1" applyBorder="1" applyAlignment="1">
      <alignment horizontal="right"/>
    </xf>
    <xf numFmtId="0" fontId="13" fillId="0" borderId="1" xfId="1" applyNumberFormat="1" applyFont="1" applyBorder="1" applyAlignment="1" applyProtection="1">
      <alignment horizontal="center"/>
      <protection locked="0"/>
    </xf>
    <xf numFmtId="0" fontId="14" fillId="0" borderId="1" xfId="1" applyNumberFormat="1" applyFont="1" applyBorder="1" applyAlignment="1" applyProtection="1">
      <alignment horizontal="left"/>
      <protection locked="0"/>
    </xf>
    <xf numFmtId="0" fontId="15" fillId="0" borderId="1" xfId="1" applyNumberFormat="1" applyFont="1" applyBorder="1" applyAlignment="1" applyProtection="1">
      <alignment horizontal="center"/>
      <protection locked="0"/>
    </xf>
    <xf numFmtId="0" fontId="14" fillId="0" borderId="1" xfId="1" applyNumberFormat="1" applyFont="1" applyBorder="1" applyAlignment="1" applyProtection="1">
      <alignment horizontal="center"/>
      <protection locked="0"/>
    </xf>
    <xf numFmtId="1" fontId="12" fillId="2" borderId="1" xfId="1" applyFont="1" applyFill="1" applyBorder="1" applyAlignment="1">
      <alignment horizontal="right"/>
    </xf>
    <xf numFmtId="0" fontId="13" fillId="0" borderId="1" xfId="1" applyNumberFormat="1" applyFont="1" applyBorder="1" applyProtection="1">
      <protection locked="0"/>
    </xf>
    <xf numFmtId="0" fontId="13" fillId="0" borderId="1" xfId="1" applyNumberFormat="1" applyFont="1" applyBorder="1" applyAlignment="1" applyProtection="1">
      <alignment horizontal="left"/>
      <protection locked="0"/>
    </xf>
    <xf numFmtId="2" fontId="11" fillId="0" borderId="1" xfId="1" applyNumberFormat="1" applyFont="1" applyBorder="1"/>
    <xf numFmtId="1" fontId="11" fillId="2" borderId="1" xfId="1" applyFont="1" applyFill="1" applyBorder="1" applyAlignment="1">
      <alignment horizontal="right"/>
    </xf>
    <xf numFmtId="2" fontId="11" fillId="0" borderId="1" xfId="1" applyNumberFormat="1" applyFont="1" applyBorder="1" applyAlignment="1">
      <alignment horizontal="right"/>
    </xf>
    <xf numFmtId="0" fontId="12" fillId="0" borderId="3" xfId="1" applyNumberFormat="1" applyFont="1" applyBorder="1"/>
    <xf numFmtId="0" fontId="11" fillId="0" borderId="1" xfId="1" applyNumberFormat="1" applyFont="1" applyBorder="1" applyAlignment="1">
      <alignment horizontal="center"/>
    </xf>
    <xf numFmtId="0" fontId="11" fillId="0" borderId="3" xfId="1" applyNumberFormat="1" applyFont="1" applyBorder="1" applyAlignment="1">
      <alignment horizontal="left"/>
    </xf>
    <xf numFmtId="1" fontId="11" fillId="0" borderId="3" xfId="1" applyFont="1" applyBorder="1" applyAlignment="1">
      <alignment horizontal="center"/>
    </xf>
    <xf numFmtId="2" fontId="11" fillId="0" borderId="4" xfId="1" applyNumberFormat="1" applyFont="1" applyBorder="1"/>
    <xf numFmtId="0" fontId="11" fillId="0" borderId="1" xfId="1" applyNumberFormat="1" applyFont="1" applyBorder="1"/>
    <xf numFmtId="1" fontId="11" fillId="0" borderId="1" xfId="1" applyFont="1" applyBorder="1"/>
    <xf numFmtId="0" fontId="11" fillId="0" borderId="3" xfId="1" applyNumberFormat="1" applyFont="1" applyBorder="1"/>
    <xf numFmtId="1" fontId="12" fillId="0" borderId="1" xfId="1" applyFont="1" applyBorder="1" applyAlignment="1">
      <alignment horizontal="center"/>
    </xf>
    <xf numFmtId="2" fontId="12" fillId="0" borderId="1" xfId="1" applyNumberFormat="1" applyFont="1" applyBorder="1" applyAlignment="1">
      <alignment horizontal="center"/>
    </xf>
    <xf numFmtId="0" fontId="12" fillId="0" borderId="1" xfId="1" applyNumberFormat="1" applyFont="1" applyBorder="1"/>
    <xf numFmtId="1" fontId="12" fillId="0" borderId="4" xfId="1" applyFont="1" applyBorder="1" applyAlignment="1">
      <alignment horizontal="center"/>
    </xf>
    <xf numFmtId="2" fontId="12" fillId="0" borderId="5" xfId="1" applyNumberFormat="1" applyFont="1" applyBorder="1" applyAlignment="1">
      <alignment horizontal="center"/>
    </xf>
    <xf numFmtId="0" fontId="12" fillId="0" borderId="5" xfId="1" applyNumberFormat="1" applyFont="1" applyBorder="1"/>
    <xf numFmtId="0" fontId="12" fillId="0" borderId="4" xfId="1" applyNumberFormat="1" applyFont="1" applyBorder="1" applyAlignment="1">
      <alignment horizontal="center"/>
    </xf>
    <xf numFmtId="0" fontId="12" fillId="0" borderId="11" xfId="1" applyNumberFormat="1" applyFont="1" applyBorder="1" applyAlignment="1">
      <alignment horizontal="center" wrapText="1"/>
    </xf>
    <xf numFmtId="0" fontId="12" fillId="0" borderId="0" xfId="1" applyNumberFormat="1" applyFont="1"/>
    <xf numFmtId="0" fontId="12" fillId="0" borderId="9" xfId="1" applyNumberFormat="1" applyFont="1" applyBorder="1"/>
    <xf numFmtId="0" fontId="16" fillId="0" borderId="0" xfId="1" applyNumberFormat="1" applyFont="1" applyProtection="1">
      <protection locked="0"/>
    </xf>
    <xf numFmtId="1" fontId="16" fillId="0" borderId="0" xfId="1" applyFont="1" applyProtection="1">
      <protection locked="0"/>
    </xf>
    <xf numFmtId="1" fontId="16" fillId="0" borderId="0" xfId="1" applyFont="1"/>
    <xf numFmtId="0" fontId="16" fillId="0" borderId="0" xfId="1" applyNumberFormat="1" applyFont="1"/>
    <xf numFmtId="1" fontId="16" fillId="0" borderId="1" xfId="1" applyFont="1" applyBorder="1"/>
    <xf numFmtId="0" fontId="16" fillId="0" borderId="1" xfId="1" applyNumberFormat="1" applyFont="1" applyBorder="1"/>
    <xf numFmtId="0" fontId="16" fillId="0" borderId="1" xfId="1" applyNumberFormat="1" applyFont="1" applyBorder="1" applyAlignment="1">
      <alignment horizontal="center"/>
    </xf>
    <xf numFmtId="0" fontId="17" fillId="0" borderId="1" xfId="1" applyNumberFormat="1" applyFont="1" applyBorder="1" applyProtection="1">
      <protection locked="0"/>
    </xf>
    <xf numFmtId="0" fontId="18" fillId="0" borderId="1" xfId="1" applyNumberFormat="1" applyFont="1" applyBorder="1" applyAlignment="1" applyProtection="1">
      <alignment horizontal="center"/>
      <protection locked="0"/>
    </xf>
    <xf numFmtId="0" fontId="18" fillId="0" borderId="1" xfId="1" applyNumberFormat="1" applyFont="1" applyBorder="1" applyProtection="1">
      <protection locked="0"/>
    </xf>
    <xf numFmtId="0" fontId="18" fillId="0" borderId="1" xfId="1" applyNumberFormat="1" applyFont="1" applyBorder="1" applyAlignment="1" applyProtection="1">
      <alignment horizontal="left"/>
      <protection locked="0"/>
    </xf>
    <xf numFmtId="0" fontId="19" fillId="0" borderId="1" xfId="1" applyNumberFormat="1" applyFont="1" applyBorder="1" applyProtection="1">
      <protection locked="0"/>
    </xf>
    <xf numFmtId="0" fontId="19" fillId="0" borderId="1" xfId="1" applyNumberFormat="1" applyFont="1" applyBorder="1" applyAlignment="1" applyProtection="1">
      <alignment horizontal="center"/>
      <protection locked="0"/>
    </xf>
    <xf numFmtId="0" fontId="16" fillId="0" borderId="1" xfId="1" applyNumberFormat="1" applyFont="1" applyBorder="1" applyProtection="1">
      <protection locked="0"/>
    </xf>
    <xf numFmtId="0" fontId="16" fillId="0" borderId="1" xfId="1" applyNumberFormat="1" applyFont="1" applyBorder="1" applyAlignment="1" applyProtection="1">
      <alignment horizontal="center"/>
      <protection locked="0"/>
    </xf>
    <xf numFmtId="0" fontId="19" fillId="0" borderId="1" xfId="1" applyNumberFormat="1" applyFont="1" applyBorder="1" applyAlignment="1">
      <alignment horizontal="left"/>
    </xf>
    <xf numFmtId="0" fontId="16" fillId="0" borderId="1" xfId="1" applyNumberFormat="1" applyFont="1" applyBorder="1" applyAlignment="1" applyProtection="1">
      <alignment horizontal="left"/>
      <protection locked="0"/>
    </xf>
    <xf numFmtId="2" fontId="19" fillId="0" borderId="1" xfId="1" applyNumberFormat="1" applyFont="1" applyBorder="1" applyAlignment="1">
      <alignment horizontal="right"/>
    </xf>
    <xf numFmtId="1" fontId="19" fillId="0" borderId="1" xfId="1" applyFont="1" applyBorder="1" applyAlignment="1">
      <alignment horizontal="right"/>
    </xf>
    <xf numFmtId="1" fontId="19" fillId="0" borderId="4" xfId="1" applyFont="1" applyBorder="1" applyAlignment="1">
      <alignment horizontal="right"/>
    </xf>
    <xf numFmtId="0" fontId="16" fillId="0" borderId="0" xfId="1" applyNumberFormat="1" applyFont="1" applyAlignment="1">
      <alignment horizontal="center"/>
    </xf>
    <xf numFmtId="1" fontId="16" fillId="0" borderId="0" xfId="1" applyFont="1" applyAlignment="1">
      <alignment horizontal="center"/>
    </xf>
    <xf numFmtId="0" fontId="20" fillId="0" borderId="0" xfId="1" applyNumberFormat="1" applyFont="1"/>
    <xf numFmtId="0" fontId="21" fillId="0" borderId="0" xfId="1" applyNumberFormat="1" applyFont="1" applyAlignment="1">
      <alignment horizontal="center"/>
    </xf>
    <xf numFmtId="0" fontId="19" fillId="0" borderId="1" xfId="1" applyNumberFormat="1" applyFont="1" applyBorder="1"/>
    <xf numFmtId="0" fontId="16" fillId="0" borderId="1" xfId="1" applyNumberFormat="1" applyFont="1" applyBorder="1" applyAlignment="1">
      <alignment horizontal="left"/>
    </xf>
    <xf numFmtId="2" fontId="16" fillId="0" borderId="1" xfId="1" applyNumberFormat="1" applyFont="1" applyBorder="1" applyAlignment="1">
      <alignment horizontal="right"/>
    </xf>
    <xf numFmtId="1" fontId="16" fillId="0" borderId="1" xfId="1" applyFont="1" applyBorder="1" applyAlignment="1">
      <alignment horizontal="right"/>
    </xf>
    <xf numFmtId="0" fontId="19" fillId="0" borderId="1" xfId="1" applyNumberFormat="1" applyFont="1" applyBorder="1" applyAlignment="1">
      <alignment horizontal="center"/>
    </xf>
    <xf numFmtId="0" fontId="19" fillId="0" borderId="0" xfId="1" applyNumberFormat="1" applyFont="1"/>
    <xf numFmtId="1" fontId="19" fillId="0" borderId="0" xfId="1" applyFont="1"/>
    <xf numFmtId="1" fontId="1" fillId="0" borderId="0" xfId="1"/>
    <xf numFmtId="1" fontId="1" fillId="0" borderId="0" xfId="1" applyProtection="1">
      <protection locked="0"/>
    </xf>
    <xf numFmtId="1" fontId="22" fillId="0" borderId="1" xfId="1" applyFont="1" applyBorder="1" applyAlignment="1">
      <alignment horizontal="right"/>
    </xf>
    <xf numFmtId="0" fontId="2" fillId="0" borderId="1" xfId="1" applyNumberFormat="1" applyFont="1" applyBorder="1" applyAlignment="1" applyProtection="1">
      <alignment horizontal="left"/>
      <protection locked="0"/>
    </xf>
    <xf numFmtId="1" fontId="22" fillId="0" borderId="1" xfId="1" applyFont="1" applyBorder="1" applyProtection="1">
      <protection locked="0"/>
    </xf>
    <xf numFmtId="0" fontId="22" fillId="0" borderId="1" xfId="1" applyNumberFormat="1" applyFont="1" applyBorder="1" applyProtection="1">
      <protection locked="0"/>
    </xf>
    <xf numFmtId="2" fontId="22" fillId="0" borderId="1" xfId="1" applyNumberFormat="1" applyFont="1" applyBorder="1" applyAlignment="1">
      <alignment horizontal="right"/>
    </xf>
    <xf numFmtId="1" fontId="23" fillId="0" borderId="1" xfId="1" applyFont="1" applyBorder="1" applyAlignment="1">
      <alignment horizontal="center"/>
    </xf>
    <xf numFmtId="2" fontId="23" fillId="0" borderId="1" xfId="1" applyNumberFormat="1" applyFont="1" applyBorder="1" applyAlignment="1">
      <alignment horizontal="center"/>
    </xf>
    <xf numFmtId="1" fontId="22" fillId="0" borderId="0" xfId="1" applyFont="1" applyProtection="1">
      <protection locked="0"/>
    </xf>
    <xf numFmtId="1" fontId="22" fillId="0" borderId="0" xfId="1" applyFont="1" applyAlignment="1">
      <alignment horizontal="right"/>
    </xf>
    <xf numFmtId="1" fontId="1" fillId="0" borderId="1" xfId="1" applyBorder="1" applyProtection="1">
      <protection locked="0"/>
    </xf>
    <xf numFmtId="0" fontId="1" fillId="0" borderId="1" xfId="1" applyNumberFormat="1" applyBorder="1" applyProtection="1">
      <protection locked="0"/>
    </xf>
    <xf numFmtId="1" fontId="1" fillId="0" borderId="1" xfId="1" applyBorder="1" applyAlignment="1">
      <alignment horizontal="right"/>
    </xf>
    <xf numFmtId="0" fontId="1" fillId="0" borderId="1" xfId="1" applyNumberFormat="1" applyBorder="1" applyAlignment="1">
      <alignment horizontal="right"/>
    </xf>
    <xf numFmtId="0" fontId="22" fillId="0" borderId="0" xfId="1" applyNumberFormat="1" applyFont="1" applyProtection="1">
      <protection locked="0"/>
    </xf>
    <xf numFmtId="0" fontId="6" fillId="0" borderId="0" xfId="1" applyNumberFormat="1" applyFont="1" applyAlignment="1">
      <alignment horizontal="right"/>
    </xf>
    <xf numFmtId="1" fontId="22" fillId="0" borderId="0" xfId="1" applyFont="1"/>
    <xf numFmtId="0" fontId="22" fillId="0" borderId="8" xfId="1" applyNumberFormat="1" applyFont="1" applyBorder="1" applyAlignment="1">
      <alignment horizontal="right"/>
    </xf>
    <xf numFmtId="0" fontId="22" fillId="0" borderId="0" xfId="1" applyNumberFormat="1" applyFont="1"/>
    <xf numFmtId="0" fontId="19" fillId="0" borderId="0" xfId="1" applyNumberFormat="1" applyFont="1" applyAlignment="1">
      <alignment horizontal="center"/>
    </xf>
    <xf numFmtId="0" fontId="24" fillId="0" borderId="0" xfId="1" applyNumberFormat="1" applyFont="1" applyProtection="1">
      <protection locked="0"/>
    </xf>
    <xf numFmtId="1" fontId="24" fillId="0" borderId="0" xfId="1" applyFont="1" applyProtection="1">
      <protection locked="0"/>
    </xf>
    <xf numFmtId="1" fontId="25" fillId="0" borderId="1" xfId="1" applyFont="1" applyBorder="1" applyAlignment="1" applyProtection="1">
      <alignment horizontal="right"/>
      <protection locked="0"/>
    </xf>
    <xf numFmtId="0" fontId="25" fillId="0" borderId="1" xfId="1" applyNumberFormat="1" applyFont="1" applyBorder="1"/>
    <xf numFmtId="0" fontId="25" fillId="0" borderId="1" xfId="1" applyNumberFormat="1" applyFont="1" applyBorder="1" applyAlignment="1" applyProtection="1">
      <alignment horizontal="center"/>
      <protection locked="0"/>
    </xf>
    <xf numFmtId="1" fontId="25" fillId="0" borderId="1" xfId="1" applyFont="1" applyBorder="1" applyAlignment="1">
      <alignment horizontal="right"/>
    </xf>
    <xf numFmtId="0" fontId="26" fillId="0" borderId="1" xfId="1" applyNumberFormat="1" applyFont="1" applyBorder="1" applyProtection="1">
      <protection locked="0"/>
    </xf>
    <xf numFmtId="0" fontId="26" fillId="0" borderId="1" xfId="1" applyNumberFormat="1" applyFont="1" applyBorder="1" applyAlignment="1" applyProtection="1">
      <alignment horizontal="center"/>
      <protection locked="0"/>
    </xf>
    <xf numFmtId="0" fontId="25" fillId="0" borderId="1" xfId="1" applyNumberFormat="1" applyFont="1" applyBorder="1" applyAlignment="1">
      <alignment horizontal="right"/>
    </xf>
    <xf numFmtId="0" fontId="25" fillId="0" borderId="1" xfId="1" applyNumberFormat="1" applyFont="1" applyBorder="1" applyProtection="1">
      <protection locked="0"/>
    </xf>
    <xf numFmtId="1" fontId="24" fillId="0" borderId="1" xfId="1" applyFont="1" applyBorder="1" applyProtection="1">
      <protection locked="0"/>
    </xf>
    <xf numFmtId="0" fontId="24" fillId="0" borderId="1" xfId="1" applyNumberFormat="1" applyFont="1" applyBorder="1" applyProtection="1">
      <protection locked="0"/>
    </xf>
    <xf numFmtId="0" fontId="25" fillId="0" borderId="1" xfId="1" applyNumberFormat="1" applyFont="1" applyBorder="1" applyAlignment="1">
      <alignment horizontal="left"/>
    </xf>
    <xf numFmtId="0" fontId="24" fillId="0" borderId="3" xfId="1" applyNumberFormat="1" applyFont="1" applyBorder="1"/>
    <xf numFmtId="0" fontId="24" fillId="0" borderId="3" xfId="2" applyFont="1" applyBorder="1" applyAlignment="1">
      <alignment horizontal="left" wrapText="1"/>
    </xf>
    <xf numFmtId="1" fontId="25" fillId="0" borderId="1" xfId="1" applyFont="1" applyBorder="1" applyProtection="1">
      <protection locked="0"/>
    </xf>
    <xf numFmtId="0" fontId="25" fillId="0" borderId="1" xfId="1" applyNumberFormat="1" applyFont="1" applyBorder="1" applyAlignment="1">
      <alignment horizontal="center"/>
    </xf>
    <xf numFmtId="0" fontId="25" fillId="0" borderId="0" xfId="1" applyNumberFormat="1" applyFont="1" applyAlignment="1" applyProtection="1">
      <alignment horizontal="center"/>
      <protection locked="0"/>
    </xf>
    <xf numFmtId="0" fontId="19" fillId="0" borderId="0" xfId="1" applyNumberFormat="1" applyFont="1" applyProtection="1">
      <protection locked="0"/>
    </xf>
    <xf numFmtId="1" fontId="24" fillId="0" borderId="0" xfId="1" applyFont="1"/>
    <xf numFmtId="0" fontId="24" fillId="0" borderId="0" xfId="1" applyNumberFormat="1" applyFont="1"/>
    <xf numFmtId="1" fontId="24" fillId="0" borderId="1" xfId="1" applyFont="1" applyBorder="1"/>
    <xf numFmtId="0" fontId="20" fillId="0" borderId="1" xfId="1" applyNumberFormat="1" applyFont="1" applyBorder="1" applyProtection="1">
      <protection locked="0"/>
    </xf>
    <xf numFmtId="0" fontId="20" fillId="0" borderId="1" xfId="1" applyNumberFormat="1" applyFont="1" applyBorder="1" applyAlignment="1" applyProtection="1">
      <alignment horizontal="center"/>
      <protection locked="0"/>
    </xf>
    <xf numFmtId="0" fontId="28" fillId="0" borderId="0" xfId="1" applyNumberFormat="1" applyFont="1" applyProtection="1">
      <protection locked="0"/>
    </xf>
    <xf numFmtId="0" fontId="29" fillId="0" borderId="1" xfId="1" applyNumberFormat="1" applyFont="1" applyBorder="1" applyAlignment="1">
      <alignment horizontal="center" wrapText="1"/>
    </xf>
    <xf numFmtId="0" fontId="29" fillId="0" borderId="2" xfId="1" applyNumberFormat="1" applyFont="1" applyBorder="1" applyAlignment="1">
      <alignment vertical="center"/>
    </xf>
    <xf numFmtId="0" fontId="29" fillId="0" borderId="2" xfId="1" applyNumberFormat="1" applyFont="1" applyBorder="1" applyAlignment="1">
      <alignment vertical="center" wrapText="1"/>
    </xf>
    <xf numFmtId="0" fontId="29" fillId="0" borderId="5" xfId="1" applyNumberFormat="1" applyFont="1" applyBorder="1" applyAlignment="1">
      <alignment vertical="center"/>
    </xf>
    <xf numFmtId="0" fontId="29" fillId="0" borderId="10" xfId="1" applyNumberFormat="1" applyFont="1" applyBorder="1" applyAlignment="1">
      <alignment vertical="center"/>
    </xf>
    <xf numFmtId="0" fontId="29" fillId="0" borderId="10" xfId="1" applyNumberFormat="1" applyFont="1" applyBorder="1" applyAlignment="1">
      <alignment vertical="center" wrapText="1"/>
    </xf>
    <xf numFmtId="0" fontId="29" fillId="0" borderId="5" xfId="1" applyNumberFormat="1" applyFont="1" applyBorder="1" applyAlignment="1">
      <alignment vertical="center" wrapText="1"/>
    </xf>
    <xf numFmtId="0" fontId="24" fillId="0" borderId="0" xfId="1" applyNumberFormat="1" applyFont="1" applyAlignment="1">
      <alignment horizontal="center"/>
    </xf>
    <xf numFmtId="0" fontId="20" fillId="0" borderId="1" xfId="1" applyNumberFormat="1" applyFont="1" applyBorder="1" applyAlignment="1">
      <alignment horizontal="center"/>
    </xf>
    <xf numFmtId="0" fontId="19" fillId="0" borderId="2" xfId="1" applyNumberFormat="1" applyFont="1" applyBorder="1"/>
    <xf numFmtId="0" fontId="20" fillId="0" borderId="2" xfId="1" applyNumberFormat="1" applyFont="1" applyBorder="1"/>
    <xf numFmtId="0" fontId="20" fillId="0" borderId="2" xfId="1" applyNumberFormat="1" applyFont="1" applyBorder="1" applyAlignment="1">
      <alignment horizontal="center"/>
    </xf>
    <xf numFmtId="0" fontId="20" fillId="0" borderId="1" xfId="1" applyNumberFormat="1" applyFont="1" applyBorder="1" applyAlignment="1">
      <alignment horizontal="center" wrapText="1"/>
    </xf>
    <xf numFmtId="0" fontId="30" fillId="0" borderId="0" xfId="1" applyNumberFormat="1" applyFont="1" applyProtection="1">
      <protection locked="0"/>
    </xf>
    <xf numFmtId="0" fontId="30" fillId="0" borderId="0" xfId="1" applyNumberFormat="1" applyFont="1" applyAlignment="1">
      <alignment horizontal="center"/>
    </xf>
    <xf numFmtId="1" fontId="31" fillId="2" borderId="1" xfId="1" applyFont="1" applyFill="1" applyBorder="1"/>
    <xf numFmtId="0" fontId="28" fillId="3" borderId="1" xfId="1" applyNumberFormat="1" applyFont="1" applyFill="1" applyBorder="1" applyAlignment="1" applyProtection="1">
      <alignment wrapText="1"/>
      <protection locked="0"/>
    </xf>
    <xf numFmtId="0" fontId="31" fillId="3" borderId="1" xfId="1" applyNumberFormat="1" applyFont="1" applyFill="1" applyBorder="1" applyAlignment="1" applyProtection="1">
      <alignment wrapText="1"/>
      <protection locked="0"/>
    </xf>
    <xf numFmtId="0" fontId="32" fillId="0" borderId="1" xfId="1" applyNumberFormat="1" applyFont="1" applyBorder="1" applyAlignment="1" applyProtection="1">
      <alignment wrapText="1"/>
      <protection locked="0"/>
    </xf>
    <xf numFmtId="0" fontId="32" fillId="3" borderId="1" xfId="1" applyNumberFormat="1" applyFont="1" applyFill="1" applyBorder="1" applyAlignment="1" applyProtection="1">
      <alignment wrapText="1"/>
      <protection locked="0"/>
    </xf>
    <xf numFmtId="0" fontId="32" fillId="3" borderId="2" xfId="1" applyNumberFormat="1" applyFont="1" applyFill="1" applyBorder="1" applyAlignment="1" applyProtection="1">
      <alignment wrapText="1"/>
      <protection locked="0"/>
    </xf>
    <xf numFmtId="1" fontId="31" fillId="2" borderId="4" xfId="1" applyFont="1" applyFill="1" applyBorder="1"/>
    <xf numFmtId="1" fontId="32" fillId="3" borderId="1" xfId="1" applyFont="1" applyFill="1" applyBorder="1" applyAlignment="1" applyProtection="1">
      <alignment wrapText="1"/>
      <protection locked="0"/>
    </xf>
    <xf numFmtId="0" fontId="33" fillId="3" borderId="1" xfId="1" applyNumberFormat="1" applyFont="1" applyFill="1" applyBorder="1" applyAlignment="1" applyProtection="1">
      <alignment wrapText="1"/>
      <protection locked="0"/>
    </xf>
    <xf numFmtId="1" fontId="34" fillId="2" borderId="4" xfId="1" applyFont="1" applyFill="1" applyBorder="1"/>
    <xf numFmtId="1" fontId="28" fillId="2" borderId="1" xfId="1" applyFont="1" applyFill="1" applyBorder="1"/>
    <xf numFmtId="1" fontId="28" fillId="2" borderId="1" xfId="1" applyFont="1" applyFill="1" applyBorder="1" applyAlignment="1">
      <alignment horizontal="center"/>
    </xf>
    <xf numFmtId="17" fontId="31" fillId="2" borderId="1" xfId="1" applyNumberFormat="1" applyFont="1" applyFill="1" applyBorder="1" applyAlignment="1">
      <alignment horizontal="right"/>
    </xf>
    <xf numFmtId="1" fontId="31" fillId="0" borderId="0" xfId="1" applyFont="1"/>
    <xf numFmtId="0" fontId="32" fillId="3" borderId="0" xfId="1" applyNumberFormat="1" applyFont="1" applyFill="1" applyAlignment="1" applyProtection="1">
      <alignment wrapText="1"/>
      <protection locked="0"/>
    </xf>
    <xf numFmtId="1" fontId="33" fillId="3" borderId="1" xfId="1" applyFont="1" applyFill="1" applyBorder="1" applyAlignment="1" applyProtection="1">
      <alignment wrapText="1"/>
      <protection locked="0"/>
    </xf>
    <xf numFmtId="1" fontId="31" fillId="2" borderId="0" xfId="1" applyFont="1" applyFill="1" applyAlignment="1">
      <alignment horizontal="center"/>
    </xf>
    <xf numFmtId="1" fontId="35" fillId="2" borderId="0" xfId="1" applyFont="1" applyFill="1" applyAlignment="1">
      <alignment horizontal="left"/>
    </xf>
    <xf numFmtId="1" fontId="31" fillId="2" borderId="0" xfId="1" applyFont="1" applyFill="1"/>
    <xf numFmtId="1" fontId="36" fillId="0" borderId="1" xfId="1" applyFont="1" applyBorder="1"/>
    <xf numFmtId="0" fontId="38" fillId="0" borderId="1" xfId="1" applyNumberFormat="1" applyFont="1" applyBorder="1" applyAlignment="1" applyProtection="1">
      <alignment wrapText="1"/>
      <protection locked="0"/>
    </xf>
    <xf numFmtId="1" fontId="38" fillId="0" borderId="1" xfId="1" applyFont="1" applyBorder="1" applyAlignment="1" applyProtection="1">
      <alignment wrapText="1"/>
      <protection locked="0"/>
    </xf>
    <xf numFmtId="1" fontId="38" fillId="3" borderId="1" xfId="1" applyFont="1" applyFill="1" applyBorder="1" applyAlignment="1" applyProtection="1">
      <alignment wrapText="1"/>
      <protection locked="0"/>
    </xf>
    <xf numFmtId="0" fontId="38" fillId="3" borderId="1" xfId="1" applyNumberFormat="1" applyFont="1" applyFill="1" applyBorder="1" applyAlignment="1" applyProtection="1">
      <alignment wrapText="1"/>
      <protection locked="0"/>
    </xf>
    <xf numFmtId="0" fontId="39" fillId="0" borderId="1" xfId="1" applyNumberFormat="1" applyFont="1" applyBorder="1" applyAlignment="1" applyProtection="1">
      <alignment wrapText="1"/>
      <protection locked="0"/>
    </xf>
    <xf numFmtId="1" fontId="40" fillId="0" borderId="1" xfId="1" applyFont="1" applyBorder="1"/>
    <xf numFmtId="0" fontId="43" fillId="0" borderId="0" xfId="3" applyFont="1"/>
    <xf numFmtId="2" fontId="43" fillId="0" borderId="1" xfId="3" applyNumberFormat="1" applyFont="1" applyBorder="1"/>
    <xf numFmtId="1" fontId="43" fillId="0" borderId="1" xfId="3" applyNumberFormat="1" applyFont="1" applyBorder="1"/>
    <xf numFmtId="0" fontId="43" fillId="0" borderId="1" xfId="3" applyFont="1" applyBorder="1"/>
    <xf numFmtId="0" fontId="43" fillId="0" borderId="0" xfId="3" applyFont="1" applyAlignment="1">
      <alignment horizontal="center"/>
    </xf>
    <xf numFmtId="2" fontId="13" fillId="0" borderId="1" xfId="3" applyNumberFormat="1" applyFont="1" applyBorder="1" applyProtection="1">
      <protection locked="0"/>
    </xf>
    <xf numFmtId="1" fontId="2" fillId="0" borderId="1" xfId="3" applyNumberFormat="1" applyFont="1" applyBorder="1"/>
    <xf numFmtId="0" fontId="2" fillId="0" borderId="1" xfId="3" applyFont="1" applyBorder="1"/>
    <xf numFmtId="0" fontId="22" fillId="0" borderId="1" xfId="3" applyFont="1" applyBorder="1" applyProtection="1">
      <protection locked="0"/>
    </xf>
    <xf numFmtId="0" fontId="43" fillId="0" borderId="1" xfId="3" applyFont="1" applyBorder="1" applyAlignment="1">
      <alignment horizontal="center"/>
    </xf>
    <xf numFmtId="1" fontId="13" fillId="0" borderId="1" xfId="3" applyNumberFormat="1" applyFont="1" applyBorder="1" applyProtection="1">
      <protection locked="0"/>
    </xf>
    <xf numFmtId="0" fontId="13" fillId="0" borderId="1" xfId="3" applyFont="1" applyBorder="1" applyProtection="1">
      <protection locked="0"/>
    </xf>
    <xf numFmtId="0" fontId="2" fillId="0" borderId="1" xfId="3" applyFont="1" applyBorder="1" applyAlignment="1" applyProtection="1">
      <alignment horizontal="center"/>
      <protection locked="0"/>
    </xf>
    <xf numFmtId="0" fontId="43" fillId="0" borderId="1" xfId="4" applyFont="1" applyBorder="1"/>
    <xf numFmtId="0" fontId="44" fillId="0" borderId="1" xfId="3" applyFont="1" applyBorder="1" applyProtection="1">
      <protection locked="0"/>
    </xf>
    <xf numFmtId="0" fontId="13" fillId="0" borderId="1" xfId="3" applyFont="1" applyBorder="1" applyAlignment="1" applyProtection="1">
      <alignment horizontal="center"/>
      <protection locked="0"/>
    </xf>
    <xf numFmtId="1" fontId="2" fillId="0" borderId="1" xfId="3" applyNumberFormat="1" applyFont="1" applyBorder="1" applyProtection="1">
      <protection locked="0"/>
    </xf>
    <xf numFmtId="0" fontId="2" fillId="0" borderId="1" xfId="3" applyFont="1" applyBorder="1" applyProtection="1">
      <protection locked="0"/>
    </xf>
    <xf numFmtId="0" fontId="44" fillId="0" borderId="1" xfId="5" applyFont="1" applyBorder="1" applyProtection="1">
      <protection locked="0"/>
    </xf>
    <xf numFmtId="2" fontId="23" fillId="0" borderId="1" xfId="3" applyNumberFormat="1" applyFont="1" applyBorder="1" applyProtection="1">
      <protection locked="0"/>
    </xf>
    <xf numFmtId="1" fontId="23" fillId="0" borderId="1" xfId="3" applyNumberFormat="1" applyFont="1" applyBorder="1" applyProtection="1">
      <protection locked="0"/>
    </xf>
    <xf numFmtId="0" fontId="46" fillId="0" borderId="1" xfId="3" applyFont="1" applyBorder="1" applyProtection="1">
      <protection locked="0"/>
    </xf>
    <xf numFmtId="2" fontId="43" fillId="0" borderId="1" xfId="3" applyNumberFormat="1" applyFont="1" applyBorder="1" applyAlignment="1">
      <alignment horizontal="center"/>
    </xf>
    <xf numFmtId="1" fontId="23" fillId="0" borderId="1" xfId="3" applyNumberFormat="1" applyFont="1" applyBorder="1" applyAlignment="1" applyProtection="1">
      <alignment horizontal="center" vertical="center" wrapText="1"/>
      <protection locked="0"/>
    </xf>
    <xf numFmtId="0" fontId="23" fillId="0" borderId="1" xfId="3" applyFont="1" applyBorder="1" applyAlignment="1" applyProtection="1">
      <alignment horizontal="center" vertical="center" wrapText="1"/>
      <protection locked="0"/>
    </xf>
    <xf numFmtId="0" fontId="46" fillId="0" borderId="1" xfId="3" applyFont="1" applyBorder="1" applyAlignment="1" applyProtection="1">
      <alignment vertical="center" wrapText="1"/>
      <protection locked="0"/>
    </xf>
    <xf numFmtId="0" fontId="8" fillId="0" borderId="1" xfId="3" applyFont="1" applyBorder="1" applyAlignment="1" applyProtection="1">
      <alignment vertical="center" wrapText="1"/>
      <protection locked="0"/>
    </xf>
    <xf numFmtId="0" fontId="7" fillId="0" borderId="1" xfId="3" applyFont="1" applyBorder="1" applyAlignment="1">
      <alignment horizontal="center"/>
    </xf>
    <xf numFmtId="0" fontId="45" fillId="0" borderId="0" xfId="0" applyFont="1"/>
    <xf numFmtId="1" fontId="45" fillId="0" borderId="0" xfId="0" applyNumberFormat="1" applyFont="1"/>
    <xf numFmtId="1" fontId="23" fillId="0" borderId="1" xfId="0" applyNumberFormat="1" applyFont="1" applyBorder="1"/>
    <xf numFmtId="0" fontId="23" fillId="0" borderId="1" xfId="0" applyFont="1" applyBorder="1"/>
    <xf numFmtId="0" fontId="23" fillId="0" borderId="1" xfId="0" applyFont="1" applyBorder="1" applyAlignment="1">
      <alignment horizontal="left"/>
    </xf>
    <xf numFmtId="0" fontId="45" fillId="0" borderId="1" xfId="0" applyFont="1" applyBorder="1" applyAlignment="1">
      <alignment horizontal="center"/>
    </xf>
    <xf numFmtId="0" fontId="3" fillId="0" borderId="1" xfId="0" applyFont="1" applyBorder="1" applyAlignment="1">
      <alignment horizontal="left"/>
    </xf>
    <xf numFmtId="0" fontId="23" fillId="0" borderId="1" xfId="0" applyFont="1" applyBorder="1" applyAlignment="1">
      <alignment horizontal="center"/>
    </xf>
    <xf numFmtId="1" fontId="45" fillId="0" borderId="1" xfId="0" applyNumberFormat="1" applyFont="1" applyBorder="1"/>
    <xf numFmtId="0" fontId="45" fillId="0" borderId="1" xfId="0" applyFont="1" applyBorder="1"/>
    <xf numFmtId="0" fontId="2" fillId="0" borderId="1" xfId="0" applyFont="1" applyBorder="1" applyAlignment="1">
      <alignment horizontal="left"/>
    </xf>
    <xf numFmtId="0" fontId="45" fillId="0" borderId="1" xfId="0" applyFont="1" applyBorder="1" applyAlignment="1">
      <alignment horizontal="left"/>
    </xf>
    <xf numFmtId="0" fontId="13"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left"/>
    </xf>
    <xf numFmtId="0" fontId="45" fillId="2" borderId="0" xfId="0" applyFont="1" applyFill="1"/>
    <xf numFmtId="0" fontId="45" fillId="2" borderId="1" xfId="0" applyFont="1" applyFill="1" applyBorder="1" applyAlignment="1">
      <alignment horizontal="left"/>
    </xf>
    <xf numFmtId="0" fontId="45" fillId="2" borderId="1" xfId="0" applyFont="1" applyFill="1" applyBorder="1" applyAlignment="1">
      <alignment horizontal="center"/>
    </xf>
    <xf numFmtId="1" fontId="23" fillId="0" borderId="1" xfId="0" applyNumberFormat="1" applyFont="1" applyBorder="1" applyAlignment="1" applyProtection="1">
      <alignment horizontal="center"/>
      <protection locked="0"/>
    </xf>
    <xf numFmtId="0" fontId="2" fillId="0" borderId="1" xfId="0" applyFont="1" applyBorder="1" applyAlignment="1">
      <alignment horizontal="center"/>
    </xf>
    <xf numFmtId="1" fontId="45" fillId="0" borderId="1" xfId="0" applyNumberFormat="1" applyFont="1" applyBorder="1" applyAlignment="1">
      <alignment horizontal="center"/>
    </xf>
    <xf numFmtId="0" fontId="51" fillId="0" borderId="0" xfId="0" applyFont="1"/>
    <xf numFmtId="0" fontId="52" fillId="0" borderId="0" xfId="0" applyFont="1"/>
    <xf numFmtId="1" fontId="52" fillId="0" borderId="0" xfId="0" applyNumberFormat="1" applyFont="1"/>
    <xf numFmtId="1" fontId="53" fillId="0" borderId="1" xfId="0" applyNumberFormat="1" applyFont="1" applyBorder="1"/>
    <xf numFmtId="0" fontId="53" fillId="0" borderId="1" xfId="0" applyFont="1" applyBorder="1"/>
    <xf numFmtId="0" fontId="53" fillId="0" borderId="4" xfId="0" applyFont="1" applyBorder="1"/>
    <xf numFmtId="0" fontId="52" fillId="0" borderId="1" xfId="0" applyFont="1" applyBorder="1"/>
    <xf numFmtId="1" fontId="54" fillId="0" borderId="1" xfId="0" applyNumberFormat="1" applyFont="1" applyBorder="1"/>
    <xf numFmtId="0" fontId="54" fillId="0" borderId="1" xfId="0" applyFont="1" applyBorder="1"/>
    <xf numFmtId="0" fontId="55" fillId="0" borderId="4" xfId="2" applyFont="1" applyBorder="1" applyAlignment="1">
      <alignment horizontal="left" wrapText="1"/>
    </xf>
    <xf numFmtId="0" fontId="55" fillId="0" borderId="1" xfId="2" applyFont="1" applyBorder="1" applyAlignment="1">
      <alignment horizontal="right" wrapText="1"/>
    </xf>
    <xf numFmtId="0" fontId="56" fillId="0" borderId="4" xfId="2" applyFont="1" applyBorder="1" applyAlignment="1">
      <alignment horizontal="left" wrapText="1"/>
    </xf>
    <xf numFmtId="0" fontId="55" fillId="0" borderId="4" xfId="0" applyFont="1" applyBorder="1"/>
    <xf numFmtId="0" fontId="57" fillId="0" borderId="4" xfId="0" applyFont="1" applyBorder="1"/>
    <xf numFmtId="0" fontId="55" fillId="2" borderId="4" xfId="2" applyFont="1" applyFill="1" applyBorder="1" applyAlignment="1">
      <alignment horizontal="left" wrapText="1"/>
    </xf>
    <xf numFmtId="1" fontId="52" fillId="0" borderId="1" xfId="0" applyNumberFormat="1" applyFont="1" applyBorder="1" applyAlignment="1">
      <alignment horizontal="center" wrapText="1"/>
    </xf>
    <xf numFmtId="0" fontId="52" fillId="0" borderId="1" xfId="0" applyFont="1" applyBorder="1" applyAlignment="1">
      <alignment horizontal="center" wrapText="1"/>
    </xf>
    <xf numFmtId="0" fontId="47" fillId="0" borderId="0" xfId="0" applyFont="1"/>
    <xf numFmtId="0" fontId="47" fillId="0" borderId="6" xfId="0" applyFont="1" applyBorder="1"/>
    <xf numFmtId="0" fontId="47" fillId="0" borderId="8" xfId="0" applyFont="1" applyBorder="1"/>
    <xf numFmtId="0" fontId="20" fillId="0" borderId="2" xfId="0" applyFont="1" applyBorder="1" applyAlignment="1">
      <alignment horizontal="center" vertical="top" wrapText="1"/>
    </xf>
    <xf numFmtId="0" fontId="20" fillId="0" borderId="6" xfId="0" applyFont="1" applyBorder="1" applyAlignment="1">
      <alignment horizontal="center" vertical="top" wrapText="1"/>
    </xf>
    <xf numFmtId="0" fontId="47" fillId="0" borderId="1" xfId="0" applyFont="1" applyBorder="1" applyAlignment="1">
      <alignment horizontal="center"/>
    </xf>
    <xf numFmtId="0" fontId="47" fillId="0" borderId="3" xfId="0" applyFont="1" applyBorder="1" applyAlignment="1">
      <alignment horizontal="center"/>
    </xf>
    <xf numFmtId="0" fontId="47" fillId="0" borderId="1" xfId="0" applyFont="1" applyBorder="1"/>
    <xf numFmtId="0" fontId="47" fillId="0" borderId="3" xfId="0" applyFont="1" applyBorder="1"/>
    <xf numFmtId="0" fontId="28" fillId="0" borderId="1" xfId="0" applyFont="1" applyBorder="1" applyAlignment="1">
      <alignment horizontal="center"/>
    </xf>
    <xf numFmtId="0" fontId="28" fillId="0" borderId="3" xfId="0" applyFont="1" applyBorder="1"/>
    <xf numFmtId="0" fontId="28" fillId="0" borderId="1" xfId="0" applyFont="1" applyBorder="1"/>
    <xf numFmtId="0" fontId="28" fillId="0" borderId="1" xfId="0" applyFont="1" applyBorder="1" applyAlignment="1">
      <alignment vertical="top"/>
    </xf>
    <xf numFmtId="0" fontId="28" fillId="0" borderId="3" xfId="0" applyFont="1" applyBorder="1" applyAlignment="1">
      <alignment wrapText="1"/>
    </xf>
    <xf numFmtId="0" fontId="28" fillId="0" borderId="3" xfId="0" applyFont="1" applyBorder="1" applyAlignment="1">
      <alignment horizontal="left" wrapText="1"/>
    </xf>
    <xf numFmtId="0" fontId="28" fillId="0" borderId="1" xfId="0" applyFont="1" applyBorder="1" applyAlignment="1">
      <alignment vertical="center"/>
    </xf>
    <xf numFmtId="0" fontId="28" fillId="0" borderId="3" xfId="0" applyFont="1" applyBorder="1" applyAlignment="1">
      <alignment vertical="top" wrapText="1"/>
    </xf>
    <xf numFmtId="0" fontId="28" fillId="0" borderId="3" xfId="0" applyFont="1" applyBorder="1" applyAlignment="1">
      <alignment horizontal="left" vertical="top" wrapText="1"/>
    </xf>
    <xf numFmtId="0" fontId="28" fillId="0" borderId="1" xfId="0" applyFont="1" applyBorder="1" applyAlignment="1">
      <alignment horizontal="center" vertical="center"/>
    </xf>
    <xf numFmtId="0" fontId="28" fillId="0" borderId="1" xfId="0" applyFont="1" applyBorder="1" applyAlignment="1">
      <alignment vertical="top" wrapText="1"/>
    </xf>
    <xf numFmtId="0" fontId="24" fillId="4" borderId="6" xfId="0" applyFont="1" applyFill="1" applyBorder="1"/>
    <xf numFmtId="0" fontId="24" fillId="4" borderId="13" xfId="0" applyFont="1" applyFill="1" applyBorder="1"/>
    <xf numFmtId="0" fontId="24" fillId="4" borderId="2" xfId="0" applyFont="1" applyFill="1" applyBorder="1" applyAlignment="1">
      <alignment horizontal="center" vertical="top" wrapText="1"/>
    </xf>
    <xf numFmtId="0" fontId="8" fillId="4" borderId="1" xfId="0" applyFont="1" applyFill="1" applyBorder="1"/>
    <xf numFmtId="1" fontId="60" fillId="4" borderId="1" xfId="0" applyNumberFormat="1" applyFont="1" applyFill="1" applyBorder="1"/>
    <xf numFmtId="0" fontId="13" fillId="0" borderId="0" xfId="0" applyFont="1"/>
    <xf numFmtId="0" fontId="2" fillId="0" borderId="1" xfId="0" applyFont="1" applyBorder="1"/>
    <xf numFmtId="0" fontId="13" fillId="0" borderId="1" xfId="0" applyFont="1" applyBorder="1"/>
    <xf numFmtId="0" fontId="2" fillId="0" borderId="0" xfId="0" applyFont="1"/>
    <xf numFmtId="0" fontId="2" fillId="0" borderId="1" xfId="0" applyFont="1" applyBorder="1" applyAlignment="1">
      <alignment horizontal="centerContinuous" vertical="center"/>
    </xf>
    <xf numFmtId="0" fontId="23" fillId="0" borderId="1" xfId="0" applyFont="1" applyBorder="1" applyAlignment="1">
      <alignment horizontal="center" vertical="top" wrapText="1"/>
    </xf>
    <xf numFmtId="0" fontId="13" fillId="0" borderId="3" xfId="0" applyFont="1" applyBorder="1"/>
    <xf numFmtId="1" fontId="19" fillId="0" borderId="1" xfId="0" applyNumberFormat="1" applyFont="1" applyBorder="1"/>
    <xf numFmtId="0" fontId="13" fillId="0" borderId="1" xfId="0" applyFont="1" applyBorder="1" applyAlignment="1">
      <alignment vertical="top"/>
    </xf>
    <xf numFmtId="0" fontId="13" fillId="0" borderId="3" xfId="0" applyFont="1" applyBorder="1" applyAlignment="1">
      <alignment vertical="top" wrapText="1"/>
    </xf>
    <xf numFmtId="0" fontId="13" fillId="0" borderId="3" xfId="0" applyFont="1" applyBorder="1" applyAlignment="1">
      <alignment horizontal="left" wrapText="1"/>
    </xf>
    <xf numFmtId="0" fontId="13" fillId="0" borderId="3" xfId="0" applyFont="1" applyBorder="1" applyAlignment="1">
      <alignment wrapText="1"/>
    </xf>
    <xf numFmtId="0" fontId="13"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wrapText="1"/>
    </xf>
    <xf numFmtId="0" fontId="2" fillId="0" borderId="1" xfId="1" applyNumberFormat="1" applyFont="1" applyBorder="1" applyAlignment="1">
      <alignment horizontal="left" vertical="center"/>
    </xf>
    <xf numFmtId="0" fontId="2" fillId="0" borderId="1" xfId="1" applyNumberFormat="1" applyFont="1" applyBorder="1" applyAlignment="1">
      <alignment horizontal="center"/>
    </xf>
    <xf numFmtId="0" fontId="2" fillId="0" borderId="0" xfId="1" applyNumberFormat="1" applyFont="1" applyAlignment="1">
      <alignment horizontal="center" wrapText="1"/>
    </xf>
    <xf numFmtId="17" fontId="2" fillId="2" borderId="1" xfId="1" applyNumberFormat="1" applyFont="1" applyFill="1" applyBorder="1" applyAlignment="1" applyProtection="1">
      <alignment horizontal="center"/>
      <protection locked="0"/>
    </xf>
    <xf numFmtId="49" fontId="2" fillId="2" borderId="1" xfId="1" applyNumberFormat="1" applyFont="1" applyFill="1" applyBorder="1" applyAlignment="1" applyProtection="1">
      <alignment horizontal="center"/>
      <protection locked="0"/>
    </xf>
    <xf numFmtId="0" fontId="2" fillId="0" borderId="0" xfId="1" applyNumberFormat="1" applyFont="1" applyAlignment="1">
      <alignment horizontal="center"/>
    </xf>
    <xf numFmtId="0" fontId="2" fillId="0" borderId="3" xfId="1" applyNumberFormat="1" applyFont="1" applyBorder="1" applyAlignment="1">
      <alignment horizontal="left"/>
    </xf>
    <xf numFmtId="0" fontId="2" fillId="0" borderId="4" xfId="1" applyNumberFormat="1" applyFont="1" applyBorder="1" applyAlignment="1">
      <alignment horizontal="left"/>
    </xf>
    <xf numFmtId="0" fontId="2" fillId="0" borderId="5" xfId="1" applyNumberFormat="1" applyFont="1" applyBorder="1" applyAlignment="1">
      <alignment horizontal="center"/>
    </xf>
    <xf numFmtId="0" fontId="2" fillId="0" borderId="8" xfId="1" applyNumberFormat="1" applyFont="1" applyBorder="1" applyAlignment="1">
      <alignment horizontal="center" wrapText="1"/>
    </xf>
    <xf numFmtId="17" fontId="2" fillId="2" borderId="3" xfId="1" applyNumberFormat="1" applyFont="1" applyFill="1" applyBorder="1" applyAlignment="1" applyProtection="1">
      <alignment horizontal="center"/>
      <protection locked="0"/>
    </xf>
    <xf numFmtId="49" fontId="2" fillId="2" borderId="7" xfId="1" applyNumberFormat="1" applyFont="1" applyFill="1" applyBorder="1" applyAlignment="1" applyProtection="1">
      <alignment horizontal="center"/>
      <protection locked="0"/>
    </xf>
    <xf numFmtId="49" fontId="2" fillId="2" borderId="4" xfId="1" applyNumberFormat="1" applyFont="1" applyFill="1" applyBorder="1" applyAlignment="1" applyProtection="1">
      <alignment horizontal="center"/>
      <protection locked="0"/>
    </xf>
    <xf numFmtId="0" fontId="7" fillId="0" borderId="0" xfId="1" applyNumberFormat="1" applyFont="1" applyAlignment="1">
      <alignment horizontal="center"/>
    </xf>
    <xf numFmtId="0" fontId="7" fillId="0" borderId="5" xfId="1" applyNumberFormat="1" applyFont="1" applyBorder="1" applyAlignment="1">
      <alignment horizontal="center" vertical="center"/>
    </xf>
    <xf numFmtId="0" fontId="7" fillId="0" borderId="2" xfId="1" applyNumberFormat="1" applyFont="1" applyBorder="1" applyAlignment="1">
      <alignment horizontal="center" vertical="center"/>
    </xf>
    <xf numFmtId="1" fontId="7" fillId="0" borderId="1" xfId="1" applyFont="1" applyBorder="1" applyAlignment="1">
      <alignment horizontal="center"/>
    </xf>
    <xf numFmtId="0" fontId="7" fillId="0" borderId="1" xfId="1" applyNumberFormat="1" applyFont="1" applyBorder="1" applyAlignment="1">
      <alignment horizontal="center"/>
    </xf>
    <xf numFmtId="0" fontId="7" fillId="0" borderId="3" xfId="1" applyNumberFormat="1" applyFont="1" applyBorder="1" applyAlignment="1">
      <alignment horizontal="left"/>
    </xf>
    <xf numFmtId="0" fontId="7" fillId="0" borderId="4" xfId="1" applyNumberFormat="1" applyFont="1" applyBorder="1" applyAlignment="1">
      <alignment horizontal="left"/>
    </xf>
    <xf numFmtId="0" fontId="7" fillId="0" borderId="1" xfId="1" applyNumberFormat="1" applyFont="1" applyBorder="1" applyAlignment="1">
      <alignment horizontal="center" vertical="center"/>
    </xf>
    <xf numFmtId="0" fontId="12" fillId="0" borderId="1" xfId="1" applyNumberFormat="1" applyFont="1" applyBorder="1" applyAlignment="1">
      <alignment horizontal="center" vertical="center" wrapText="1"/>
    </xf>
    <xf numFmtId="0" fontId="12" fillId="0" borderId="0" xfId="1" applyNumberFormat="1" applyFont="1" applyAlignment="1">
      <alignment horizontal="center"/>
    </xf>
    <xf numFmtId="0" fontId="12" fillId="0" borderId="5" xfId="1" applyNumberFormat="1" applyFont="1" applyBorder="1" applyAlignment="1">
      <alignment horizontal="center" vertical="center"/>
    </xf>
    <xf numFmtId="0" fontId="12" fillId="0" borderId="10"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xf>
    <xf numFmtId="0" fontId="12" fillId="0" borderId="4" xfId="1" applyNumberFormat="1" applyFont="1" applyBorder="1" applyAlignment="1">
      <alignment horizontal="center"/>
    </xf>
    <xf numFmtId="2" fontId="12" fillId="0" borderId="3" xfId="1" applyNumberFormat="1" applyFont="1" applyBorder="1" applyAlignment="1">
      <alignment horizontal="center" wrapText="1"/>
    </xf>
    <xf numFmtId="2" fontId="12" fillId="0" borderId="4" xfId="1" applyNumberFormat="1" applyFont="1" applyBorder="1" applyAlignment="1">
      <alignment horizontal="center" wrapText="1"/>
    </xf>
    <xf numFmtId="0" fontId="12" fillId="0" borderId="5" xfId="1" applyNumberFormat="1" applyFont="1" applyBorder="1" applyAlignment="1">
      <alignment horizontal="center" vertical="center" wrapText="1"/>
    </xf>
    <xf numFmtId="0" fontId="12" fillId="0" borderId="10" xfId="1" applyNumberFormat="1" applyFont="1" applyBorder="1" applyAlignment="1">
      <alignment horizontal="center" vertical="center" wrapText="1"/>
    </xf>
    <xf numFmtId="0" fontId="12" fillId="0" borderId="2" xfId="1" applyNumberFormat="1" applyFont="1" applyBorder="1" applyAlignment="1">
      <alignment horizontal="center" vertical="center" wrapText="1"/>
    </xf>
    <xf numFmtId="1" fontId="19" fillId="0" borderId="1" xfId="1" applyFont="1" applyBorder="1" applyAlignment="1">
      <alignment horizontal="center"/>
    </xf>
    <xf numFmtId="1" fontId="19" fillId="0" borderId="3" xfId="1" applyFont="1" applyBorder="1" applyAlignment="1">
      <alignment horizontal="center"/>
    </xf>
    <xf numFmtId="1" fontId="19" fillId="0" borderId="7" xfId="1" applyFont="1" applyBorder="1" applyAlignment="1">
      <alignment horizontal="center"/>
    </xf>
    <xf numFmtId="1" fontId="19" fillId="0" borderId="4" xfId="1" applyFont="1" applyBorder="1" applyAlignment="1">
      <alignment horizontal="center"/>
    </xf>
    <xf numFmtId="0" fontId="19" fillId="0" borderId="0" xfId="1" applyNumberFormat="1" applyFont="1" applyAlignment="1">
      <alignment horizontal="center"/>
    </xf>
    <xf numFmtId="0" fontId="19" fillId="0" borderId="8" xfId="1" applyNumberFormat="1" applyFont="1" applyBorder="1" applyAlignment="1">
      <alignment horizontal="right"/>
    </xf>
    <xf numFmtId="0" fontId="19" fillId="0" borderId="1" xfId="1" applyNumberFormat="1" applyFont="1" applyBorder="1" applyAlignment="1">
      <alignment horizontal="center" wrapText="1"/>
    </xf>
    <xf numFmtId="1" fontId="19" fillId="0" borderId="1" xfId="1" applyFont="1" applyBorder="1" applyAlignment="1">
      <alignment horizontal="center" wrapText="1"/>
    </xf>
    <xf numFmtId="0" fontId="19" fillId="0" borderId="5" xfId="1" applyNumberFormat="1" applyFont="1" applyBorder="1" applyAlignment="1">
      <alignment horizontal="center" vertical="center" wrapText="1"/>
    </xf>
    <xf numFmtId="0" fontId="19" fillId="0" borderId="10" xfId="1" applyNumberFormat="1" applyFont="1" applyBorder="1" applyAlignment="1">
      <alignment horizontal="center" vertical="center" wrapText="1"/>
    </xf>
    <xf numFmtId="0" fontId="19" fillId="0" borderId="2" xfId="1" applyNumberFormat="1" applyFont="1" applyBorder="1" applyAlignment="1">
      <alignment horizontal="center" vertical="center" wrapText="1"/>
    </xf>
    <xf numFmtId="0" fontId="19" fillId="0" borderId="5" xfId="1" applyNumberFormat="1" applyFont="1" applyBorder="1" applyAlignment="1">
      <alignment horizontal="center" vertical="center"/>
    </xf>
    <xf numFmtId="0" fontId="19" fillId="0" borderId="10" xfId="1" applyNumberFormat="1" applyFont="1" applyBorder="1" applyAlignment="1">
      <alignment horizontal="center" vertical="center"/>
    </xf>
    <xf numFmtId="0" fontId="19" fillId="0" borderId="2" xfId="1" applyNumberFormat="1" applyFont="1" applyBorder="1" applyAlignment="1">
      <alignment horizontal="center" vertical="center"/>
    </xf>
    <xf numFmtId="0" fontId="19" fillId="0" borderId="4" xfId="1" applyNumberFormat="1" applyFont="1" applyBorder="1" applyAlignment="1">
      <alignment horizontal="center" wrapText="1"/>
    </xf>
    <xf numFmtId="0" fontId="19" fillId="0" borderId="3" xfId="1" applyNumberFormat="1" applyFont="1" applyBorder="1" applyAlignment="1">
      <alignment horizontal="left"/>
    </xf>
    <xf numFmtId="0" fontId="19" fillId="0" borderId="4" xfId="1" applyNumberFormat="1" applyFont="1" applyBorder="1" applyAlignment="1">
      <alignment horizontal="left"/>
    </xf>
    <xf numFmtId="0" fontId="22" fillId="0" borderId="0" xfId="1" applyNumberFormat="1" applyFont="1" applyAlignment="1">
      <alignment horizontal="center"/>
    </xf>
    <xf numFmtId="0" fontId="12" fillId="0" borderId="0" xfId="1" applyNumberFormat="1" applyFont="1" applyAlignment="1">
      <alignment horizontal="center" vertical="center"/>
    </xf>
    <xf numFmtId="2" fontId="23" fillId="0" borderId="1" xfId="1" applyNumberFormat="1" applyFont="1" applyBorder="1" applyAlignment="1">
      <alignment horizontal="center" wrapText="1"/>
    </xf>
    <xf numFmtId="2" fontId="23" fillId="0" borderId="3" xfId="1" applyNumberFormat="1" applyFont="1" applyBorder="1" applyAlignment="1">
      <alignment horizontal="center" wrapText="1"/>
    </xf>
    <xf numFmtId="2" fontId="23" fillId="0" borderId="4" xfId="1" applyNumberFormat="1" applyFont="1" applyBorder="1" applyAlignment="1">
      <alignment horizontal="center" wrapText="1"/>
    </xf>
    <xf numFmtId="2" fontId="2" fillId="0" borderId="1" xfId="1" applyNumberFormat="1" applyFont="1" applyBorder="1" applyAlignment="1">
      <alignment horizontal="center"/>
    </xf>
    <xf numFmtId="0" fontId="2" fillId="0" borderId="5"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0" fontId="2" fillId="0" borderId="1" xfId="1" applyNumberFormat="1" applyFont="1" applyBorder="1" applyAlignment="1">
      <alignment horizontal="center" vertical="center"/>
    </xf>
    <xf numFmtId="2" fontId="2" fillId="0" borderId="3" xfId="1" applyNumberFormat="1" applyFont="1" applyBorder="1" applyAlignment="1">
      <alignment horizontal="center"/>
    </xf>
    <xf numFmtId="2" fontId="2" fillId="0" borderId="7" xfId="1" applyNumberFormat="1" applyFont="1" applyBorder="1" applyAlignment="1">
      <alignment horizontal="center"/>
    </xf>
    <xf numFmtId="2" fontId="2" fillId="0" borderId="4" xfId="1" applyNumberFormat="1" applyFont="1" applyBorder="1" applyAlignment="1">
      <alignment horizontal="center"/>
    </xf>
    <xf numFmtId="0" fontId="24" fillId="0" borderId="1" xfId="1" applyNumberFormat="1" applyFont="1" applyBorder="1" applyAlignment="1" applyProtection="1">
      <alignment horizontal="center" wrapText="1"/>
      <protection locked="0"/>
    </xf>
    <xf numFmtId="0" fontId="24" fillId="0" borderId="1" xfId="1" applyNumberFormat="1" applyFont="1" applyBorder="1" applyAlignment="1" applyProtection="1">
      <alignment horizontal="center"/>
      <protection locked="0"/>
    </xf>
    <xf numFmtId="0" fontId="25" fillId="0" borderId="1" xfId="1" applyNumberFormat="1" applyFont="1" applyBorder="1" applyAlignment="1">
      <alignment horizontal="center"/>
    </xf>
    <xf numFmtId="0" fontId="25" fillId="0" borderId="3" xfId="1" applyNumberFormat="1" applyFont="1" applyBorder="1" applyAlignment="1">
      <alignment horizontal="center"/>
    </xf>
    <xf numFmtId="0" fontId="25" fillId="0" borderId="4" xfId="1" applyNumberFormat="1" applyFont="1" applyBorder="1" applyAlignment="1">
      <alignment horizontal="center"/>
    </xf>
    <xf numFmtId="0" fontId="25" fillId="0" borderId="12" xfId="1" applyNumberFormat="1" applyFont="1" applyBorder="1" applyAlignment="1" applyProtection="1">
      <alignment horizontal="center"/>
      <protection locked="0"/>
    </xf>
    <xf numFmtId="0" fontId="25" fillId="0" borderId="0" xfId="1" applyNumberFormat="1" applyFont="1" applyAlignment="1" applyProtection="1">
      <alignment horizontal="center"/>
      <protection locked="0"/>
    </xf>
    <xf numFmtId="0" fontId="25" fillId="0" borderId="3" xfId="1" applyNumberFormat="1" applyFont="1" applyBorder="1" applyAlignment="1">
      <alignment horizontal="left"/>
    </xf>
    <xf numFmtId="0" fontId="25" fillId="0" borderId="4" xfId="1" applyNumberFormat="1" applyFont="1" applyBorder="1" applyAlignment="1">
      <alignment horizontal="left"/>
    </xf>
    <xf numFmtId="0" fontId="25" fillId="0" borderId="1" xfId="1" applyNumberFormat="1" applyFont="1" applyBorder="1" applyAlignment="1">
      <alignment horizontal="center" vertical="center"/>
    </xf>
    <xf numFmtId="0" fontId="25" fillId="0" borderId="1" xfId="1" applyNumberFormat="1" applyFont="1" applyBorder="1" applyAlignment="1">
      <alignment horizontal="center" wrapText="1"/>
    </xf>
    <xf numFmtId="0" fontId="29" fillId="0" borderId="1" xfId="1" applyNumberFormat="1" applyFont="1" applyBorder="1" applyAlignment="1">
      <alignment horizontal="center" wrapText="1"/>
    </xf>
    <xf numFmtId="0" fontId="20" fillId="0" borderId="1" xfId="1" applyNumberFormat="1" applyFont="1" applyBorder="1" applyAlignment="1">
      <alignment horizontal="center" wrapText="1"/>
    </xf>
    <xf numFmtId="0" fontId="20" fillId="0" borderId="1" xfId="1" applyNumberFormat="1" applyFont="1" applyBorder="1" applyAlignment="1">
      <alignment horizontal="center" vertical="center"/>
    </xf>
    <xf numFmtId="0" fontId="29" fillId="0" borderId="1" xfId="1" applyNumberFormat="1" applyFont="1" applyBorder="1" applyAlignment="1">
      <alignment horizontal="center" vertical="center"/>
    </xf>
    <xf numFmtId="0" fontId="24" fillId="0" borderId="0" xfId="1" applyNumberFormat="1" applyFont="1" applyAlignment="1">
      <alignment horizontal="center"/>
    </xf>
    <xf numFmtId="0" fontId="28" fillId="0" borderId="1" xfId="1" applyNumberFormat="1" applyFont="1" applyBorder="1" applyAlignment="1">
      <alignment horizontal="center" vertical="center"/>
    </xf>
    <xf numFmtId="0" fontId="29" fillId="0" borderId="12" xfId="1" applyNumberFormat="1" applyFont="1" applyBorder="1" applyAlignment="1">
      <alignment horizontal="center"/>
    </xf>
    <xf numFmtId="0" fontId="29" fillId="0" borderId="11" xfId="1" applyNumberFormat="1" applyFont="1" applyBorder="1" applyAlignment="1">
      <alignment horizontal="center"/>
    </xf>
    <xf numFmtId="0" fontId="29" fillId="0" borderId="8" xfId="1" applyNumberFormat="1" applyFont="1" applyBorder="1" applyAlignment="1">
      <alignment horizontal="center"/>
    </xf>
    <xf numFmtId="0" fontId="29" fillId="0" borderId="13" xfId="1" applyNumberFormat="1" applyFont="1" applyBorder="1" applyAlignment="1">
      <alignment horizontal="center"/>
    </xf>
    <xf numFmtId="0" fontId="29" fillId="0" borderId="14" xfId="1" applyNumberFormat="1" applyFont="1" applyBorder="1" applyAlignment="1">
      <alignment horizontal="center"/>
    </xf>
    <xf numFmtId="0" fontId="29" fillId="0" borderId="6" xfId="1" applyNumberFormat="1" applyFont="1" applyBorder="1" applyAlignment="1">
      <alignment horizontal="center"/>
    </xf>
    <xf numFmtId="0" fontId="29" fillId="0" borderId="3" xfId="1" applyNumberFormat="1" applyFont="1" applyBorder="1" applyAlignment="1">
      <alignment horizontal="center" wrapText="1"/>
    </xf>
    <xf numFmtId="0" fontId="29" fillId="0" borderId="4" xfId="1" applyNumberFormat="1" applyFont="1" applyBorder="1" applyAlignment="1">
      <alignment horizontal="center" wrapText="1"/>
    </xf>
    <xf numFmtId="0" fontId="24" fillId="0" borderId="6" xfId="1" applyNumberFormat="1" applyFont="1" applyBorder="1" applyAlignment="1">
      <alignment horizontal="center"/>
    </xf>
    <xf numFmtId="0" fontId="24" fillId="0" borderId="8" xfId="1" applyNumberFormat="1" applyFont="1" applyBorder="1" applyAlignment="1">
      <alignment horizontal="center"/>
    </xf>
    <xf numFmtId="0" fontId="30" fillId="0" borderId="0" xfId="1" applyNumberFormat="1" applyFont="1" applyAlignment="1">
      <alignment horizontal="center"/>
    </xf>
    <xf numFmtId="0" fontId="20" fillId="0" borderId="1" xfId="1" applyNumberFormat="1" applyFont="1" applyBorder="1" applyAlignment="1">
      <alignment horizontal="center" vertical="center" wrapText="1"/>
    </xf>
    <xf numFmtId="0" fontId="20" fillId="0" borderId="3" xfId="1" applyNumberFormat="1" applyFont="1" applyBorder="1" applyAlignment="1">
      <alignment horizontal="center" vertical="center"/>
    </xf>
    <xf numFmtId="0" fontId="19" fillId="0" borderId="1" xfId="1" applyNumberFormat="1" applyFont="1" applyBorder="1" applyAlignment="1">
      <alignment horizontal="center" vertical="center"/>
    </xf>
    <xf numFmtId="0" fontId="30" fillId="0" borderId="6" xfId="1" applyNumberFormat="1" applyFont="1" applyBorder="1" applyAlignment="1">
      <alignment horizontal="center"/>
    </xf>
    <xf numFmtId="0" fontId="30" fillId="0" borderId="8" xfId="1" applyNumberFormat="1" applyFont="1" applyBorder="1" applyAlignment="1">
      <alignment horizontal="center"/>
    </xf>
    <xf numFmtId="0" fontId="29" fillId="0" borderId="14" xfId="1" applyNumberFormat="1" applyFont="1" applyBorder="1" applyAlignment="1">
      <alignment horizontal="center" vertical="center"/>
    </xf>
    <xf numFmtId="0" fontId="29" fillId="0" borderId="12" xfId="1" applyNumberFormat="1" applyFont="1" applyBorder="1" applyAlignment="1">
      <alignment horizontal="center" vertical="center"/>
    </xf>
    <xf numFmtId="0" fontId="29" fillId="0" borderId="11" xfId="1" applyNumberFormat="1" applyFont="1" applyBorder="1" applyAlignment="1">
      <alignment horizontal="center" vertical="center"/>
    </xf>
    <xf numFmtId="0" fontId="29" fillId="0" borderId="6" xfId="1" applyNumberFormat="1" applyFont="1" applyBorder="1" applyAlignment="1">
      <alignment horizontal="center" vertical="center"/>
    </xf>
    <xf numFmtId="0" fontId="29" fillId="0" borderId="8" xfId="1" applyNumberFormat="1" applyFont="1" applyBorder="1" applyAlignment="1">
      <alignment horizontal="center" vertical="center"/>
    </xf>
    <xf numFmtId="0" fontId="29" fillId="0" borderId="13" xfId="1" applyNumberFormat="1" applyFont="1" applyBorder="1" applyAlignment="1">
      <alignment horizontal="center" vertical="center"/>
    </xf>
    <xf numFmtId="0" fontId="20" fillId="0" borderId="12" xfId="1" applyNumberFormat="1" applyFont="1" applyBorder="1" applyAlignment="1">
      <alignment horizontal="center" wrapText="1"/>
    </xf>
    <xf numFmtId="0" fontId="20" fillId="0" borderId="12" xfId="1" applyNumberFormat="1" applyFont="1" applyBorder="1" applyAlignment="1">
      <alignment horizontal="center"/>
    </xf>
    <xf numFmtId="0" fontId="20" fillId="0" borderId="11" xfId="1" applyNumberFormat="1" applyFont="1" applyBorder="1" applyAlignment="1">
      <alignment horizontal="center"/>
    </xf>
    <xf numFmtId="0" fontId="20" fillId="0" borderId="8" xfId="1" applyNumberFormat="1" applyFont="1" applyBorder="1" applyAlignment="1">
      <alignment horizontal="center"/>
    </xf>
    <xf numFmtId="0" fontId="20" fillId="0" borderId="13" xfId="1" applyNumberFormat="1" applyFont="1" applyBorder="1" applyAlignment="1">
      <alignment horizontal="center"/>
    </xf>
    <xf numFmtId="0" fontId="20" fillId="0" borderId="14" xfId="1" applyNumberFormat="1" applyFont="1" applyBorder="1" applyAlignment="1">
      <alignment horizontal="center"/>
    </xf>
    <xf numFmtId="0" fontId="20" fillId="0" borderId="6" xfId="1" applyNumberFormat="1" applyFont="1" applyBorder="1" applyAlignment="1">
      <alignment horizontal="center"/>
    </xf>
    <xf numFmtId="0" fontId="19" fillId="0" borderId="12" xfId="1" applyNumberFormat="1" applyFont="1" applyBorder="1" applyAlignment="1">
      <alignment horizontal="center"/>
    </xf>
    <xf numFmtId="0" fontId="20" fillId="0" borderId="2" xfId="1" applyNumberFormat="1" applyFont="1" applyBorder="1" applyAlignment="1">
      <alignment horizontal="center" vertical="center"/>
    </xf>
    <xf numFmtId="0" fontId="20" fillId="0" borderId="14" xfId="1" applyNumberFormat="1" applyFont="1" applyBorder="1" applyAlignment="1">
      <alignment horizontal="center" vertical="center"/>
    </xf>
    <xf numFmtId="0" fontId="20" fillId="0" borderId="12" xfId="1" applyNumberFormat="1" applyFont="1" applyBorder="1" applyAlignment="1">
      <alignment horizontal="center" vertical="center"/>
    </xf>
    <xf numFmtId="0" fontId="20" fillId="0" borderId="11" xfId="1" applyNumberFormat="1" applyFont="1" applyBorder="1" applyAlignment="1">
      <alignment horizontal="center" vertical="center"/>
    </xf>
    <xf numFmtId="0" fontId="20" fillId="0" borderId="6" xfId="1" applyNumberFormat="1" applyFont="1" applyBorder="1" applyAlignment="1">
      <alignment horizontal="center" vertical="center"/>
    </xf>
    <xf numFmtId="0" fontId="20" fillId="0" borderId="8" xfId="1" applyNumberFormat="1" applyFont="1" applyBorder="1" applyAlignment="1">
      <alignment horizontal="center" vertical="center"/>
    </xf>
    <xf numFmtId="0" fontId="20" fillId="0" borderId="13" xfId="1" applyNumberFormat="1" applyFont="1" applyBorder="1" applyAlignment="1">
      <alignment horizontal="center" vertical="center"/>
    </xf>
    <xf numFmtId="0" fontId="20" fillId="0" borderId="2" xfId="1" applyNumberFormat="1" applyFont="1" applyBorder="1" applyAlignment="1">
      <alignment horizontal="center" wrapText="1"/>
    </xf>
    <xf numFmtId="0" fontId="20" fillId="0" borderId="20" xfId="1" applyNumberFormat="1" applyFont="1" applyBorder="1" applyAlignment="1">
      <alignment horizontal="center"/>
    </xf>
    <xf numFmtId="0" fontId="20" fillId="0" borderId="19" xfId="1" applyNumberFormat="1" applyFont="1" applyBorder="1" applyAlignment="1">
      <alignment horizontal="center"/>
    </xf>
    <xf numFmtId="0" fontId="20" fillId="0" borderId="18" xfId="1" applyNumberFormat="1" applyFont="1" applyBorder="1" applyAlignment="1">
      <alignment horizontal="center"/>
    </xf>
    <xf numFmtId="0" fontId="20" fillId="0" borderId="17" xfId="1" applyNumberFormat="1" applyFont="1" applyBorder="1" applyAlignment="1">
      <alignment horizontal="center"/>
    </xf>
    <xf numFmtId="0" fontId="20" fillId="0" borderId="16" xfId="1" applyNumberFormat="1" applyFont="1" applyBorder="1" applyAlignment="1">
      <alignment horizontal="center"/>
    </xf>
    <xf numFmtId="0" fontId="20" fillId="0" borderId="15" xfId="1" applyNumberFormat="1" applyFont="1" applyBorder="1" applyAlignment="1">
      <alignment horizontal="center"/>
    </xf>
    <xf numFmtId="1" fontId="28" fillId="2" borderId="1" xfId="1" applyFont="1" applyFill="1" applyBorder="1" applyAlignment="1">
      <alignment horizontal="left"/>
    </xf>
    <xf numFmtId="0" fontId="33" fillId="3" borderId="1" xfId="1" applyNumberFormat="1" applyFont="1" applyFill="1" applyBorder="1" applyAlignment="1" applyProtection="1">
      <alignment wrapText="1"/>
      <protection locked="0"/>
    </xf>
    <xf numFmtId="1" fontId="28" fillId="2" borderId="1" xfId="1" applyFont="1" applyFill="1" applyBorder="1" applyAlignment="1">
      <alignment horizontal="center"/>
    </xf>
    <xf numFmtId="0" fontId="32" fillId="3" borderId="1" xfId="1" applyNumberFormat="1" applyFont="1" applyFill="1" applyBorder="1" applyAlignment="1" applyProtection="1">
      <alignment wrapText="1"/>
      <protection locked="0"/>
    </xf>
    <xf numFmtId="0" fontId="32" fillId="0" borderId="1" xfId="1" applyNumberFormat="1" applyFont="1" applyBorder="1" applyAlignment="1" applyProtection="1">
      <alignment wrapText="1"/>
      <protection locked="0"/>
    </xf>
    <xf numFmtId="1" fontId="28" fillId="2" borderId="3" xfId="1" applyFont="1" applyFill="1" applyBorder="1" applyAlignment="1">
      <alignment horizontal="center"/>
    </xf>
    <xf numFmtId="1" fontId="28" fillId="2" borderId="4" xfId="1" applyFont="1" applyFill="1" applyBorder="1" applyAlignment="1">
      <alignment horizontal="center"/>
    </xf>
    <xf numFmtId="1" fontId="31" fillId="2" borderId="0" xfId="1" applyFont="1" applyFill="1" applyAlignment="1">
      <alignment horizontal="center"/>
    </xf>
    <xf numFmtId="1" fontId="35" fillId="2" borderId="0" xfId="1" applyFont="1" applyFill="1" applyAlignment="1">
      <alignment horizontal="center"/>
    </xf>
    <xf numFmtId="0" fontId="32" fillId="3" borderId="0" xfId="1" applyNumberFormat="1" applyFont="1" applyFill="1" applyAlignment="1" applyProtection="1">
      <alignment wrapText="1"/>
      <protection locked="0"/>
    </xf>
    <xf numFmtId="0" fontId="37" fillId="0" borderId="1" xfId="1" applyNumberFormat="1" applyFont="1" applyBorder="1" applyAlignment="1" applyProtection="1">
      <alignment wrapText="1"/>
      <protection locked="0"/>
    </xf>
    <xf numFmtId="1" fontId="40" fillId="0" borderId="1" xfId="1" applyFont="1" applyBorder="1" applyAlignment="1">
      <alignment horizontal="center"/>
    </xf>
    <xf numFmtId="1" fontId="36" fillId="0" borderId="3" xfId="1" applyFont="1" applyBorder="1" applyAlignment="1">
      <alignment horizontal="center"/>
    </xf>
    <xf numFmtId="1" fontId="36" fillId="0" borderId="4" xfId="1" applyFont="1" applyBorder="1" applyAlignment="1">
      <alignment horizontal="center"/>
    </xf>
    <xf numFmtId="0" fontId="39" fillId="0" borderId="1" xfId="1" applyNumberFormat="1" applyFont="1" applyBorder="1" applyAlignment="1" applyProtection="1">
      <alignment wrapText="1"/>
      <protection locked="0"/>
    </xf>
    <xf numFmtId="0" fontId="38" fillId="0" borderId="1" xfId="1" applyNumberFormat="1" applyFont="1" applyBorder="1" applyAlignment="1" applyProtection="1">
      <alignment wrapText="1"/>
      <protection locked="0"/>
    </xf>
    <xf numFmtId="0" fontId="19" fillId="0" borderId="1" xfId="3" applyFont="1" applyBorder="1" applyAlignment="1">
      <alignment horizontal="center"/>
    </xf>
    <xf numFmtId="0" fontId="45" fillId="0" borderId="1" xfId="3" applyFont="1" applyBorder="1" applyAlignment="1" applyProtection="1">
      <alignment horizontal="center"/>
      <protection locked="0"/>
    </xf>
    <xf numFmtId="1" fontId="47" fillId="0" borderId="1" xfId="3" applyNumberFormat="1" applyFont="1" applyBorder="1" applyAlignment="1" applyProtection="1">
      <alignment horizontal="center" vertical="center" wrapText="1"/>
      <protection locked="0"/>
    </xf>
    <xf numFmtId="2" fontId="47" fillId="0" borderId="1" xfId="3" applyNumberFormat="1" applyFont="1" applyBorder="1" applyAlignment="1" applyProtection="1">
      <alignment horizontal="center" vertical="center" wrapText="1"/>
      <protection locked="0"/>
    </xf>
    <xf numFmtId="0" fontId="47" fillId="0" borderId="1" xfId="3" applyFont="1" applyBorder="1" applyAlignment="1" applyProtection="1">
      <alignment horizontal="center" vertical="center" wrapText="1"/>
      <protection locked="0"/>
    </xf>
    <xf numFmtId="0" fontId="23" fillId="0" borderId="3" xfId="0" applyFont="1" applyBorder="1" applyAlignment="1">
      <alignment horizontal="center"/>
    </xf>
    <xf numFmtId="0" fontId="23" fillId="0" borderId="4" xfId="0" applyFont="1" applyBorder="1" applyAlignment="1">
      <alignment horizontal="center"/>
    </xf>
    <xf numFmtId="0" fontId="5" fillId="0" borderId="0" xfId="0" applyFont="1" applyAlignment="1">
      <alignment horizontal="center"/>
    </xf>
    <xf numFmtId="0" fontId="2" fillId="0" borderId="0" xfId="0" applyFont="1" applyAlignment="1">
      <alignment horizontal="center"/>
    </xf>
    <xf numFmtId="0" fontId="5" fillId="0" borderId="8" xfId="0" applyFont="1" applyBorder="1" applyAlignment="1">
      <alignment horizontal="center"/>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50" fillId="0" borderId="3" xfId="0" applyFont="1" applyBorder="1" applyAlignment="1" applyProtection="1">
      <alignment horizontal="center" vertical="center" wrapText="1"/>
      <protection locked="0"/>
    </xf>
    <xf numFmtId="0" fontId="50" fillId="0" borderId="4" xfId="0" applyFont="1" applyBorder="1" applyAlignment="1" applyProtection="1">
      <alignment horizontal="center" vertical="center" wrapText="1"/>
      <protection locked="0"/>
    </xf>
    <xf numFmtId="0" fontId="23" fillId="0" borderId="0" xfId="0" applyFont="1" applyAlignment="1">
      <alignment horizontal="center"/>
    </xf>
    <xf numFmtId="0" fontId="23" fillId="0" borderId="1" xfId="0" applyFont="1" applyBorder="1" applyAlignment="1" applyProtection="1">
      <alignment horizontal="center" wrapText="1"/>
      <protection locked="0"/>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 xfId="0" applyFont="1" applyBorder="1" applyAlignment="1" applyProtection="1">
      <alignment horizontal="center"/>
      <protection locked="0"/>
    </xf>
    <xf numFmtId="0" fontId="58" fillId="0" borderId="6" xfId="0" applyFont="1" applyBorder="1" applyAlignment="1">
      <alignment horizontal="center"/>
    </xf>
    <xf numFmtId="0" fontId="58" fillId="0" borderId="8" xfId="0" applyFont="1" applyBorder="1" applyAlignment="1">
      <alignment horizontal="center"/>
    </xf>
    <xf numFmtId="0" fontId="53" fillId="0" borderId="5" xfId="0" applyFont="1" applyBorder="1" applyAlignment="1">
      <alignment horizontal="center" vertical="center"/>
    </xf>
    <xf numFmtId="0" fontId="53" fillId="0" borderId="10" xfId="0" applyFont="1" applyBorder="1" applyAlignment="1">
      <alignment horizontal="center" vertical="center"/>
    </xf>
    <xf numFmtId="0" fontId="53" fillId="0" borderId="2" xfId="0" applyFont="1" applyBorder="1" applyAlignment="1">
      <alignment horizontal="center" vertical="center"/>
    </xf>
    <xf numFmtId="0" fontId="53" fillId="0" borderId="1" xfId="0" applyFont="1" applyBorder="1" applyAlignment="1">
      <alignment horizontal="center" wrapText="1"/>
    </xf>
    <xf numFmtId="0" fontId="53" fillId="0" borderId="1" xfId="0" applyFont="1" applyBorder="1" applyAlignment="1">
      <alignment horizontal="center"/>
    </xf>
    <xf numFmtId="0" fontId="24" fillId="0" borderId="14" xfId="0" applyFont="1" applyBorder="1" applyAlignment="1">
      <alignment horizontal="left" wrapText="1"/>
    </xf>
    <xf numFmtId="0" fontId="24" fillId="0" borderId="12" xfId="0" applyFont="1" applyBorder="1" applyAlignment="1">
      <alignment horizontal="left" wrapText="1"/>
    </xf>
    <xf numFmtId="0" fontId="25" fillId="4" borderId="14" xfId="0" applyFont="1" applyFill="1" applyBorder="1" applyAlignment="1">
      <alignment horizontal="center" wrapText="1"/>
    </xf>
    <xf numFmtId="0" fontId="59" fillId="4" borderId="11" xfId="0" applyFont="1" applyFill="1" applyBorder="1" applyAlignment="1">
      <alignment horizontal="center" wrapText="1"/>
    </xf>
    <xf numFmtId="0" fontId="61" fillId="0" borderId="0" xfId="0" applyFont="1" applyAlignment="1">
      <alignment horizontal="center"/>
    </xf>
    <xf numFmtId="0" fontId="61" fillId="0" borderId="8" xfId="0" applyFont="1" applyBorder="1" applyAlignment="1">
      <alignment horizontal="center"/>
    </xf>
    <xf numFmtId="0" fontId="61" fillId="4" borderId="14" xfId="0" applyFont="1" applyFill="1" applyBorder="1" applyAlignment="1">
      <alignment horizontal="center" vertical="center"/>
    </xf>
    <xf numFmtId="0" fontId="61" fillId="4" borderId="11" xfId="0" applyFont="1" applyFill="1" applyBorder="1" applyAlignment="1">
      <alignment horizontal="center" vertical="center"/>
    </xf>
    <xf numFmtId="0" fontId="61" fillId="4" borderId="6" xfId="0" applyFont="1" applyFill="1" applyBorder="1" applyAlignment="1">
      <alignment horizontal="center" vertical="center"/>
    </xf>
    <xf numFmtId="0" fontId="61" fillId="4" borderId="13" xfId="0" applyFont="1" applyFill="1" applyBorder="1" applyAlignment="1">
      <alignment horizontal="center" vertical="center"/>
    </xf>
    <xf numFmtId="0" fontId="25" fillId="4" borderId="14" xfId="0" applyFont="1" applyFill="1" applyBorder="1" applyAlignment="1">
      <alignment horizontal="center"/>
    </xf>
    <xf numFmtId="0" fontId="25" fillId="4" borderId="11" xfId="0" applyFont="1" applyFill="1" applyBorder="1" applyAlignment="1">
      <alignment horizontal="center"/>
    </xf>
    <xf numFmtId="0" fontId="2" fillId="0" borderId="1" xfId="0" applyFont="1" applyBorder="1" applyAlignment="1">
      <alignment horizontal="center"/>
    </xf>
    <xf numFmtId="0" fontId="13" fillId="0" borderId="1" xfId="0" applyFont="1" applyBorder="1" applyAlignment="1">
      <alignment horizontal="center"/>
    </xf>
    <xf numFmtId="0" fontId="2" fillId="0" borderId="1" xfId="0" applyFont="1" applyBorder="1" applyAlignment="1">
      <alignment horizontal="center" wrapText="1"/>
    </xf>
  </cellXfs>
  <cellStyles count="8">
    <cellStyle name="Excel Built-in Normal" xfId="6"/>
    <cellStyle name="Excel Built-in Normal 1" xfId="7"/>
    <cellStyle name="Normal" xfId="0" builtinId="0"/>
    <cellStyle name="Normal 2" xfId="1"/>
    <cellStyle name="Normal 2 2" xfId="5"/>
    <cellStyle name="Normal 3" xfId="3"/>
    <cellStyle name="Normal 3 2" xfId="4"/>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bank-1-dataentry-generalNew%20(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wnloads/bank-2-ACP-BAL%20OS-LBS-MIS%201-3%20REPORTS%20(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wnloads/3A_GSS_data%20(3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wnloads/BankWiseSHG%20(6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data-entry"/>
      <sheetName val="JLGS"/>
      <sheetName val="Sheet1"/>
    </sheetNames>
    <sheetDataSet>
      <sheetData sheetId="0">
        <row r="5">
          <cell r="B5" t="str">
            <v>Canara Bank</v>
          </cell>
          <cell r="C5">
            <v>440</v>
          </cell>
          <cell r="D5">
            <v>207</v>
          </cell>
          <cell r="E5">
            <v>176</v>
          </cell>
          <cell r="F5">
            <v>164</v>
          </cell>
          <cell r="G5">
            <v>987</v>
          </cell>
          <cell r="H5">
            <v>916736</v>
          </cell>
          <cell r="I5">
            <v>1024595</v>
          </cell>
          <cell r="J5">
            <v>1838517</v>
          </cell>
          <cell r="K5">
            <v>5901205</v>
          </cell>
          <cell r="L5">
            <v>9681053</v>
          </cell>
          <cell r="M5">
            <v>991048</v>
          </cell>
          <cell r="N5">
            <v>1069799</v>
          </cell>
          <cell r="O5">
            <v>1128391</v>
          </cell>
          <cell r="P5">
            <v>3309262</v>
          </cell>
          <cell r="Q5">
            <v>6498500</v>
          </cell>
          <cell r="R5">
            <v>108.10615051661547</v>
          </cell>
          <cell r="S5">
            <v>104.41188957588122</v>
          </cell>
          <cell r="T5">
            <v>61.375064794070433</v>
          </cell>
          <cell r="U5">
            <v>56.077733276508781</v>
          </cell>
          <cell r="V5">
            <v>67.125962434045135</v>
          </cell>
          <cell r="AN5">
            <v>100480</v>
          </cell>
          <cell r="AO5">
            <v>153676</v>
          </cell>
          <cell r="AP5">
            <v>143687</v>
          </cell>
          <cell r="AQ5">
            <v>120121</v>
          </cell>
          <cell r="AR5">
            <v>372909</v>
          </cell>
          <cell r="AS5">
            <v>668852</v>
          </cell>
          <cell r="AT5">
            <v>124</v>
          </cell>
          <cell r="AU5">
            <v>229</v>
          </cell>
          <cell r="AV5">
            <v>173</v>
          </cell>
          <cell r="AW5">
            <v>460</v>
          </cell>
          <cell r="AX5">
            <v>0</v>
          </cell>
          <cell r="AY5">
            <v>0</v>
          </cell>
          <cell r="AZ5">
            <v>0</v>
          </cell>
          <cell r="BA5">
            <v>0</v>
          </cell>
          <cell r="BD5">
            <v>661199</v>
          </cell>
          <cell r="BE5">
            <v>757182</v>
          </cell>
          <cell r="BH5">
            <v>15082</v>
          </cell>
          <cell r="BI5">
            <v>1414</v>
          </cell>
          <cell r="BL5">
            <v>723937</v>
          </cell>
          <cell r="BM5">
            <v>982401</v>
          </cell>
          <cell r="BS5">
            <v>675680.95948700001</v>
          </cell>
          <cell r="BT5">
            <v>302473</v>
          </cell>
          <cell r="BU5">
            <v>273827</v>
          </cell>
          <cell r="BX5">
            <v>758926</v>
          </cell>
          <cell r="BY5">
            <v>878495</v>
          </cell>
          <cell r="CB5">
            <v>28119</v>
          </cell>
          <cell r="CC5">
            <v>56042</v>
          </cell>
          <cell r="CD5">
            <v>78297</v>
          </cell>
          <cell r="CE5">
            <v>126211</v>
          </cell>
          <cell r="CF5">
            <v>92264</v>
          </cell>
          <cell r="CG5">
            <v>143614</v>
          </cell>
          <cell r="CH5">
            <v>314458</v>
          </cell>
          <cell r="CI5">
            <v>602392</v>
          </cell>
          <cell r="CJ5">
            <v>75</v>
          </cell>
          <cell r="CK5">
            <v>250</v>
          </cell>
          <cell r="CL5">
            <v>1847</v>
          </cell>
          <cell r="CM5">
            <v>5057</v>
          </cell>
          <cell r="CN5">
            <v>371</v>
          </cell>
          <cell r="CO5">
            <v>557</v>
          </cell>
          <cell r="CP5">
            <v>1437</v>
          </cell>
          <cell r="CQ5">
            <v>4410</v>
          </cell>
          <cell r="CR5">
            <v>41</v>
          </cell>
          <cell r="CS5">
            <v>133</v>
          </cell>
          <cell r="CT5">
            <v>94</v>
          </cell>
          <cell r="CU5">
            <v>247</v>
          </cell>
          <cell r="CV5">
            <v>627</v>
          </cell>
          <cell r="CW5">
            <v>2526</v>
          </cell>
          <cell r="CX5">
            <v>1644</v>
          </cell>
          <cell r="CY5">
            <v>1189</v>
          </cell>
          <cell r="CZ5">
            <v>121497</v>
          </cell>
          <cell r="DA5">
            <v>203122</v>
          </cell>
          <cell r="DB5">
            <v>397777</v>
          </cell>
          <cell r="DC5">
            <v>739506</v>
          </cell>
        </row>
        <row r="6">
          <cell r="B6" t="str">
            <v>Corporation Bank</v>
          </cell>
          <cell r="C6">
            <v>193</v>
          </cell>
          <cell r="D6">
            <v>133</v>
          </cell>
          <cell r="E6">
            <v>98</v>
          </cell>
          <cell r="F6">
            <v>85</v>
          </cell>
          <cell r="G6">
            <v>509</v>
          </cell>
          <cell r="H6">
            <v>423726.85</v>
          </cell>
          <cell r="I6">
            <v>658238.18000000005</v>
          </cell>
          <cell r="J6">
            <v>1030041.79</v>
          </cell>
          <cell r="K6">
            <v>2263893</v>
          </cell>
          <cell r="L6">
            <v>4375899.82</v>
          </cell>
          <cell r="M6">
            <v>368301.35</v>
          </cell>
          <cell r="N6">
            <v>547895.1</v>
          </cell>
          <cell r="O6">
            <v>602187.31999999995</v>
          </cell>
          <cell r="P6">
            <v>1148816</v>
          </cell>
          <cell r="Q6">
            <v>2667199.77</v>
          </cell>
          <cell r="R6">
            <v>86.919521385062097</v>
          </cell>
          <cell r="S6">
            <v>83.23660289653813</v>
          </cell>
          <cell r="T6">
            <v>58.462416364679726</v>
          </cell>
          <cell r="U6">
            <v>50.745154475056907</v>
          </cell>
          <cell r="V6">
            <v>60.952029975859915</v>
          </cell>
          <cell r="AN6">
            <v>20676</v>
          </cell>
          <cell r="AO6">
            <v>50840</v>
          </cell>
          <cell r="AP6">
            <v>45233</v>
          </cell>
          <cell r="AQ6">
            <v>38815</v>
          </cell>
          <cell r="AR6">
            <v>176068</v>
          </cell>
          <cell r="AS6">
            <v>407824</v>
          </cell>
          <cell r="AT6">
            <v>0</v>
          </cell>
          <cell r="AU6">
            <v>0</v>
          </cell>
          <cell r="AV6">
            <v>0</v>
          </cell>
          <cell r="AW6">
            <v>0</v>
          </cell>
          <cell r="AX6">
            <v>140</v>
          </cell>
          <cell r="AY6">
            <v>17382</v>
          </cell>
          <cell r="AZ6">
            <v>58</v>
          </cell>
          <cell r="BA6">
            <v>12406</v>
          </cell>
          <cell r="BD6">
            <v>195550</v>
          </cell>
          <cell r="BE6">
            <v>615168</v>
          </cell>
          <cell r="BH6">
            <v>456</v>
          </cell>
          <cell r="BI6">
            <v>81</v>
          </cell>
          <cell r="BL6">
            <v>114681</v>
          </cell>
          <cell r="BM6">
            <v>272586</v>
          </cell>
          <cell r="BS6">
            <v>312537.69900000002</v>
          </cell>
          <cell r="BT6">
            <v>109047</v>
          </cell>
          <cell r="BU6">
            <v>189564</v>
          </cell>
          <cell r="BX6">
            <v>219831</v>
          </cell>
          <cell r="BY6">
            <v>599893</v>
          </cell>
          <cell r="CB6">
            <v>680</v>
          </cell>
          <cell r="CC6">
            <v>3413</v>
          </cell>
          <cell r="CD6">
            <v>7408</v>
          </cell>
          <cell r="CE6">
            <v>44480</v>
          </cell>
          <cell r="CF6">
            <v>2863</v>
          </cell>
          <cell r="CG6">
            <v>10430</v>
          </cell>
          <cell r="CH6">
            <v>23464</v>
          </cell>
          <cell r="CI6">
            <v>116166</v>
          </cell>
          <cell r="CJ6">
            <v>48</v>
          </cell>
          <cell r="CK6">
            <v>1613</v>
          </cell>
          <cell r="CL6">
            <v>383</v>
          </cell>
          <cell r="CM6">
            <v>4754</v>
          </cell>
          <cell r="CN6">
            <v>149</v>
          </cell>
          <cell r="CO6">
            <v>461</v>
          </cell>
          <cell r="CP6">
            <v>609</v>
          </cell>
          <cell r="CQ6">
            <v>3408</v>
          </cell>
          <cell r="CR6">
            <v>4</v>
          </cell>
          <cell r="CS6">
            <v>13</v>
          </cell>
          <cell r="CT6">
            <v>30</v>
          </cell>
          <cell r="CU6">
            <v>4503</v>
          </cell>
          <cell r="CV6">
            <v>66</v>
          </cell>
          <cell r="CW6">
            <v>1990</v>
          </cell>
          <cell r="CX6">
            <v>619</v>
          </cell>
          <cell r="CY6">
            <v>7964</v>
          </cell>
          <cell r="CZ6">
            <v>3810</v>
          </cell>
          <cell r="DA6">
            <v>17920</v>
          </cell>
          <cell r="DB6">
            <v>32513</v>
          </cell>
          <cell r="DC6">
            <v>181275</v>
          </cell>
        </row>
        <row r="7">
          <cell r="B7" t="str">
            <v>Syndicate Bank</v>
          </cell>
          <cell r="C7">
            <v>331</v>
          </cell>
          <cell r="D7">
            <v>223</v>
          </cell>
          <cell r="E7">
            <v>160</v>
          </cell>
          <cell r="F7">
            <v>109</v>
          </cell>
          <cell r="G7">
            <v>823</v>
          </cell>
          <cell r="H7">
            <v>734018</v>
          </cell>
          <cell r="I7">
            <v>843048</v>
          </cell>
          <cell r="J7">
            <v>1279595</v>
          </cell>
          <cell r="K7">
            <v>2023682</v>
          </cell>
          <cell r="L7">
            <v>4880343</v>
          </cell>
          <cell r="M7">
            <v>859861</v>
          </cell>
          <cell r="N7">
            <v>761959</v>
          </cell>
          <cell r="O7">
            <v>771524</v>
          </cell>
          <cell r="P7">
            <v>1266084</v>
          </cell>
          <cell r="Q7">
            <v>3659428</v>
          </cell>
          <cell r="R7">
            <v>117.14440245334583</v>
          </cell>
          <cell r="S7">
            <v>90.381449217600903</v>
          </cell>
          <cell r="T7">
            <v>60.294390021842844</v>
          </cell>
          <cell r="U7">
            <v>62.563386935299128</v>
          </cell>
          <cell r="V7">
            <v>74.983008366420151</v>
          </cell>
          <cell r="AN7">
            <v>58231</v>
          </cell>
          <cell r="AO7">
            <v>118205</v>
          </cell>
          <cell r="AP7">
            <v>48862</v>
          </cell>
          <cell r="AQ7">
            <v>614727</v>
          </cell>
          <cell r="AR7">
            <v>253882</v>
          </cell>
          <cell r="AS7">
            <v>1417509</v>
          </cell>
          <cell r="AT7">
            <v>321</v>
          </cell>
          <cell r="AU7">
            <v>292</v>
          </cell>
          <cell r="AV7">
            <v>1621</v>
          </cell>
          <cell r="AW7">
            <v>2507</v>
          </cell>
          <cell r="AX7">
            <v>29</v>
          </cell>
          <cell r="AY7">
            <v>627</v>
          </cell>
          <cell r="AZ7">
            <v>22</v>
          </cell>
          <cell r="BA7">
            <v>267</v>
          </cell>
          <cell r="BD7">
            <v>251273</v>
          </cell>
          <cell r="BE7">
            <v>394548</v>
          </cell>
          <cell r="BH7">
            <v>1117</v>
          </cell>
          <cell r="BI7">
            <v>721</v>
          </cell>
          <cell r="BL7">
            <v>679880</v>
          </cell>
          <cell r="BM7">
            <v>2181758</v>
          </cell>
          <cell r="BS7">
            <v>308045.34000000003</v>
          </cell>
          <cell r="BT7">
            <v>119904</v>
          </cell>
          <cell r="BU7">
            <v>155167</v>
          </cell>
          <cell r="BX7">
            <v>255230</v>
          </cell>
          <cell r="BY7">
            <v>460045</v>
          </cell>
          <cell r="CB7">
            <v>3102</v>
          </cell>
          <cell r="CC7">
            <v>11123</v>
          </cell>
          <cell r="CD7">
            <v>12126</v>
          </cell>
          <cell r="CE7">
            <v>88165</v>
          </cell>
          <cell r="CF7">
            <v>6554</v>
          </cell>
          <cell r="CG7">
            <v>12394</v>
          </cell>
          <cell r="CH7">
            <v>53970</v>
          </cell>
          <cell r="CI7">
            <v>116458</v>
          </cell>
          <cell r="CJ7">
            <v>56</v>
          </cell>
          <cell r="CK7">
            <v>124</v>
          </cell>
          <cell r="CL7">
            <v>2316</v>
          </cell>
          <cell r="CM7">
            <v>5912</v>
          </cell>
          <cell r="CN7">
            <v>128</v>
          </cell>
          <cell r="CO7">
            <v>152</v>
          </cell>
          <cell r="CP7">
            <v>426</v>
          </cell>
          <cell r="CQ7">
            <v>825</v>
          </cell>
          <cell r="CR7">
            <v>0</v>
          </cell>
          <cell r="CS7">
            <v>0</v>
          </cell>
          <cell r="CT7">
            <v>0</v>
          </cell>
          <cell r="CU7">
            <v>0</v>
          </cell>
          <cell r="CV7">
            <v>312</v>
          </cell>
          <cell r="CW7">
            <v>195</v>
          </cell>
          <cell r="CX7">
            <v>1512</v>
          </cell>
          <cell r="CY7">
            <v>4211</v>
          </cell>
          <cell r="CZ7">
            <v>10152</v>
          </cell>
          <cell r="DA7">
            <v>23988</v>
          </cell>
          <cell r="DB7">
            <v>70350</v>
          </cell>
          <cell r="DC7">
            <v>215571</v>
          </cell>
        </row>
        <row r="8">
          <cell r="B8" t="str">
            <v>State Bank of India</v>
          </cell>
          <cell r="C8">
            <v>496</v>
          </cell>
          <cell r="D8">
            <v>426</v>
          </cell>
          <cell r="E8">
            <v>312</v>
          </cell>
          <cell r="F8">
            <v>363</v>
          </cell>
          <cell r="G8">
            <v>1597</v>
          </cell>
          <cell r="H8">
            <v>1095651.3500000001</v>
          </cell>
          <cell r="I8">
            <v>3155684.68</v>
          </cell>
          <cell r="J8">
            <v>3729147.74</v>
          </cell>
          <cell r="K8">
            <v>8254295.0199999996</v>
          </cell>
          <cell r="L8">
            <v>16234778.789999999</v>
          </cell>
          <cell r="M8">
            <v>945415.38</v>
          </cell>
          <cell r="N8">
            <v>1840504.97</v>
          </cell>
          <cell r="O8">
            <v>1694576.1</v>
          </cell>
          <cell r="P8">
            <v>5733869.75</v>
          </cell>
          <cell r="Q8">
            <v>10214366.199999999</v>
          </cell>
          <cell r="R8">
            <v>86.287976553855387</v>
          </cell>
          <cell r="S8">
            <v>58.323475145178314</v>
          </cell>
          <cell r="T8">
            <v>45.441377444595418</v>
          </cell>
          <cell r="U8">
            <v>69.465287297182172</v>
          </cell>
          <cell r="V8">
            <v>62.916571467494563</v>
          </cell>
          <cell r="AN8">
            <v>277647</v>
          </cell>
          <cell r="AO8">
            <v>390635</v>
          </cell>
          <cell r="AP8">
            <v>86126</v>
          </cell>
          <cell r="AQ8">
            <v>460598</v>
          </cell>
          <cell r="AR8">
            <v>946809</v>
          </cell>
          <cell r="AS8">
            <v>628623</v>
          </cell>
          <cell r="AT8">
            <v>937</v>
          </cell>
          <cell r="AU8">
            <v>2136</v>
          </cell>
          <cell r="AV8">
            <v>16517</v>
          </cell>
          <cell r="AW8">
            <v>117844</v>
          </cell>
          <cell r="AX8">
            <v>599</v>
          </cell>
          <cell r="AY8">
            <v>17772</v>
          </cell>
          <cell r="AZ8">
            <v>800</v>
          </cell>
          <cell r="BA8">
            <v>37672</v>
          </cell>
          <cell r="BD8">
            <v>752090</v>
          </cell>
          <cell r="BE8">
            <v>1020570</v>
          </cell>
          <cell r="BH8">
            <v>9181</v>
          </cell>
          <cell r="BI8">
            <v>1908</v>
          </cell>
          <cell r="BL8">
            <v>248844</v>
          </cell>
          <cell r="BM8">
            <v>1336544.48</v>
          </cell>
          <cell r="BS8">
            <v>1030259.263</v>
          </cell>
          <cell r="BT8">
            <v>84074</v>
          </cell>
          <cell r="BU8">
            <v>207280.25</v>
          </cell>
          <cell r="BX8">
            <v>338505</v>
          </cell>
          <cell r="BY8">
            <v>555125.67000000004</v>
          </cell>
          <cell r="CB8">
            <v>76230</v>
          </cell>
          <cell r="CC8">
            <v>107223</v>
          </cell>
          <cell r="CD8">
            <v>145526</v>
          </cell>
          <cell r="CE8">
            <v>193239</v>
          </cell>
          <cell r="CF8">
            <v>185064</v>
          </cell>
          <cell r="CG8">
            <v>494879</v>
          </cell>
          <cell r="CH8">
            <v>231825</v>
          </cell>
          <cell r="CI8">
            <v>854820</v>
          </cell>
          <cell r="CJ8">
            <v>11653</v>
          </cell>
          <cell r="CK8">
            <v>27279</v>
          </cell>
          <cell r="CL8">
            <v>22680</v>
          </cell>
          <cell r="CM8">
            <v>52079</v>
          </cell>
          <cell r="CN8">
            <v>62</v>
          </cell>
          <cell r="CO8">
            <v>91</v>
          </cell>
          <cell r="CP8">
            <v>4306</v>
          </cell>
          <cell r="CQ8">
            <v>7110</v>
          </cell>
          <cell r="CR8">
            <v>0</v>
          </cell>
          <cell r="CS8">
            <v>0</v>
          </cell>
          <cell r="CT8">
            <v>0</v>
          </cell>
          <cell r="CU8">
            <v>0</v>
          </cell>
          <cell r="CV8">
            <v>159</v>
          </cell>
          <cell r="CW8">
            <v>393</v>
          </cell>
          <cell r="CX8">
            <v>7094</v>
          </cell>
          <cell r="CY8">
            <v>16165</v>
          </cell>
          <cell r="CZ8">
            <v>273168</v>
          </cell>
          <cell r="DA8">
            <v>629865</v>
          </cell>
          <cell r="DB8">
            <v>411431</v>
          </cell>
          <cell r="DC8">
            <v>1123413</v>
          </cell>
        </row>
        <row r="9">
          <cell r="B9" t="str">
            <v>Vijaya Bank</v>
          </cell>
          <cell r="C9">
            <v>265</v>
          </cell>
          <cell r="D9">
            <v>135</v>
          </cell>
          <cell r="E9">
            <v>100</v>
          </cell>
          <cell r="F9">
            <v>102</v>
          </cell>
          <cell r="G9">
            <v>602</v>
          </cell>
          <cell r="H9">
            <v>555059</v>
          </cell>
          <cell r="I9">
            <v>476695</v>
          </cell>
          <cell r="J9">
            <v>671364</v>
          </cell>
          <cell r="K9">
            <v>1909161</v>
          </cell>
          <cell r="L9">
            <v>3612279</v>
          </cell>
          <cell r="M9">
            <v>448214.06559279998</v>
          </cell>
          <cell r="N9">
            <v>340360.13467250002</v>
          </cell>
          <cell r="O9">
            <v>390323.63005360001</v>
          </cell>
          <cell r="P9">
            <v>1935842.6880637</v>
          </cell>
          <cell r="Q9">
            <v>3114740.5183826</v>
          </cell>
          <cell r="R9">
            <v>80.750706788431486</v>
          </cell>
          <cell r="S9">
            <v>71.399980002412448</v>
          </cell>
          <cell r="T9">
            <v>58.138897833902327</v>
          </cell>
          <cell r="U9">
            <v>101.39756092145713</v>
          </cell>
          <cell r="V9">
            <v>86.22646585113165</v>
          </cell>
          <cell r="AN9">
            <v>27521</v>
          </cell>
          <cell r="AO9">
            <v>43171</v>
          </cell>
          <cell r="AP9">
            <v>121433</v>
          </cell>
          <cell r="AQ9">
            <v>163804</v>
          </cell>
          <cell r="AR9">
            <v>190576</v>
          </cell>
          <cell r="AS9">
            <v>423967</v>
          </cell>
          <cell r="AT9">
            <v>13</v>
          </cell>
          <cell r="AU9">
            <v>219</v>
          </cell>
          <cell r="AV9">
            <v>30</v>
          </cell>
          <cell r="AW9">
            <v>916</v>
          </cell>
          <cell r="AX9">
            <v>0</v>
          </cell>
          <cell r="AY9">
            <v>0</v>
          </cell>
          <cell r="AZ9">
            <v>0</v>
          </cell>
          <cell r="BA9">
            <v>0</v>
          </cell>
          <cell r="BD9">
            <v>368705</v>
          </cell>
          <cell r="BE9">
            <v>349861</v>
          </cell>
          <cell r="BH9">
            <v>455</v>
          </cell>
          <cell r="BI9">
            <v>37</v>
          </cell>
          <cell r="BL9">
            <v>425931</v>
          </cell>
          <cell r="BM9">
            <v>469622.8</v>
          </cell>
          <cell r="BS9">
            <v>185104.84099999999</v>
          </cell>
          <cell r="BT9">
            <v>37926</v>
          </cell>
          <cell r="BU9">
            <v>53739</v>
          </cell>
          <cell r="BX9">
            <v>87529</v>
          </cell>
          <cell r="BY9">
            <v>174866</v>
          </cell>
          <cell r="CB9">
            <v>4717</v>
          </cell>
          <cell r="CC9">
            <v>10521</v>
          </cell>
          <cell r="CD9">
            <v>8088</v>
          </cell>
          <cell r="CE9">
            <v>26699</v>
          </cell>
          <cell r="CF9">
            <v>24222</v>
          </cell>
          <cell r="CG9">
            <v>39153</v>
          </cell>
          <cell r="CH9">
            <v>38561</v>
          </cell>
          <cell r="CI9">
            <v>76687</v>
          </cell>
          <cell r="CJ9">
            <v>49</v>
          </cell>
          <cell r="CK9">
            <v>66</v>
          </cell>
          <cell r="CL9">
            <v>141</v>
          </cell>
          <cell r="CM9">
            <v>339</v>
          </cell>
          <cell r="CN9">
            <v>326</v>
          </cell>
          <cell r="CO9">
            <v>367</v>
          </cell>
          <cell r="CP9">
            <v>586</v>
          </cell>
          <cell r="CQ9">
            <v>963</v>
          </cell>
          <cell r="CR9">
            <v>54</v>
          </cell>
          <cell r="CS9">
            <v>1455</v>
          </cell>
          <cell r="CT9">
            <v>80</v>
          </cell>
          <cell r="CU9">
            <v>1421</v>
          </cell>
          <cell r="CV9">
            <v>1129</v>
          </cell>
          <cell r="CW9">
            <v>3339</v>
          </cell>
          <cell r="CX9">
            <v>1990</v>
          </cell>
          <cell r="CY9">
            <v>6699</v>
          </cell>
          <cell r="CZ9">
            <v>30497</v>
          </cell>
          <cell r="DA9">
            <v>54901</v>
          </cell>
          <cell r="DB9">
            <v>49446</v>
          </cell>
          <cell r="DC9">
            <v>112808</v>
          </cell>
        </row>
        <row r="10">
          <cell r="C10">
            <v>1725</v>
          </cell>
          <cell r="D10">
            <v>1124</v>
          </cell>
          <cell r="E10">
            <v>846</v>
          </cell>
          <cell r="F10">
            <v>823</v>
          </cell>
          <cell r="G10">
            <v>4518</v>
          </cell>
          <cell r="H10">
            <v>3725191.2</v>
          </cell>
          <cell r="I10">
            <v>6158260.8600000003</v>
          </cell>
          <cell r="J10">
            <v>8548665.5300000012</v>
          </cell>
          <cell r="K10">
            <v>20352236.02</v>
          </cell>
          <cell r="L10">
            <v>38784353.609999999</v>
          </cell>
          <cell r="M10">
            <v>3612839.7955927998</v>
          </cell>
          <cell r="N10">
            <v>4560518.2046725005</v>
          </cell>
          <cell r="O10">
            <v>4587002.0500536002</v>
          </cell>
          <cell r="P10">
            <v>13393874.4380637</v>
          </cell>
          <cell r="Q10">
            <v>26154234.4883826</v>
          </cell>
          <cell r="R10">
            <v>96.984009722582826</v>
          </cell>
          <cell r="S10">
            <v>74.055294316851985</v>
          </cell>
          <cell r="T10">
            <v>53.657521562357815</v>
          </cell>
          <cell r="U10">
            <v>65.810333689633083</v>
          </cell>
          <cell r="V10">
            <v>67.435014519976676</v>
          </cell>
          <cell r="AN10">
            <v>484555</v>
          </cell>
          <cell r="AO10">
            <v>756527</v>
          </cell>
          <cell r="AP10">
            <v>445341</v>
          </cell>
          <cell r="AQ10">
            <v>1398065</v>
          </cell>
          <cell r="AR10">
            <v>1940244</v>
          </cell>
          <cell r="AS10">
            <v>3546775</v>
          </cell>
          <cell r="AT10">
            <v>1395</v>
          </cell>
          <cell r="AU10">
            <v>2876</v>
          </cell>
          <cell r="AV10">
            <v>18341</v>
          </cell>
          <cell r="AW10">
            <v>121727</v>
          </cell>
          <cell r="AX10">
            <v>768</v>
          </cell>
          <cell r="AY10">
            <v>35781</v>
          </cell>
          <cell r="AZ10">
            <v>880</v>
          </cell>
          <cell r="BA10">
            <v>50345</v>
          </cell>
          <cell r="BD10">
            <v>2228817</v>
          </cell>
          <cell r="BE10">
            <v>3137329</v>
          </cell>
          <cell r="BH10">
            <v>26291</v>
          </cell>
          <cell r="BI10">
            <v>4161</v>
          </cell>
          <cell r="BL10">
            <v>2193273</v>
          </cell>
          <cell r="BM10">
            <v>5242912.28</v>
          </cell>
          <cell r="BS10">
            <v>2511628.1024870002</v>
          </cell>
          <cell r="BT10">
            <v>653424</v>
          </cell>
          <cell r="BU10">
            <v>879577.25</v>
          </cell>
          <cell r="BX10">
            <v>1660021</v>
          </cell>
          <cell r="BY10">
            <v>2668424.67</v>
          </cell>
          <cell r="CB10">
            <v>112848</v>
          </cell>
          <cell r="CC10">
            <v>188322</v>
          </cell>
          <cell r="CD10">
            <v>251445</v>
          </cell>
          <cell r="CE10">
            <v>478794</v>
          </cell>
          <cell r="CF10">
            <v>310967</v>
          </cell>
          <cell r="CG10">
            <v>700470</v>
          </cell>
          <cell r="CH10">
            <v>662278</v>
          </cell>
          <cell r="CI10">
            <v>1766523</v>
          </cell>
          <cell r="CJ10">
            <v>11881</v>
          </cell>
          <cell r="CK10">
            <v>29332</v>
          </cell>
          <cell r="CL10">
            <v>27367</v>
          </cell>
          <cell r="CM10">
            <v>68141</v>
          </cell>
          <cell r="CN10">
            <v>1036</v>
          </cell>
          <cell r="CO10">
            <v>1628</v>
          </cell>
          <cell r="CP10">
            <v>7364</v>
          </cell>
          <cell r="CQ10">
            <v>16716</v>
          </cell>
          <cell r="CR10">
            <v>99</v>
          </cell>
          <cell r="CS10">
            <v>1601</v>
          </cell>
          <cell r="CT10">
            <v>204</v>
          </cell>
          <cell r="CU10">
            <v>6171</v>
          </cell>
          <cell r="CV10">
            <v>2293</v>
          </cell>
          <cell r="CW10">
            <v>8443</v>
          </cell>
          <cell r="CX10">
            <v>12859</v>
          </cell>
          <cell r="CY10">
            <v>36228</v>
          </cell>
          <cell r="CZ10">
            <v>439124</v>
          </cell>
          <cell r="DA10">
            <v>929796</v>
          </cell>
          <cell r="DB10">
            <v>961517</v>
          </cell>
          <cell r="DC10">
            <v>2372573</v>
          </cell>
        </row>
        <row r="13">
          <cell r="B13" t="str">
            <v>Allahabad Bank</v>
          </cell>
          <cell r="C13">
            <v>2</v>
          </cell>
          <cell r="D13">
            <v>5</v>
          </cell>
          <cell r="E13">
            <v>23</v>
          </cell>
          <cell r="F13">
            <v>27</v>
          </cell>
          <cell r="G13">
            <v>57</v>
          </cell>
          <cell r="H13">
            <v>2432</v>
          </cell>
          <cell r="I13">
            <v>7875</v>
          </cell>
          <cell r="J13">
            <v>50927</v>
          </cell>
          <cell r="K13">
            <v>124436</v>
          </cell>
          <cell r="L13">
            <v>185670</v>
          </cell>
          <cell r="M13">
            <v>1220</v>
          </cell>
          <cell r="N13">
            <v>3494</v>
          </cell>
          <cell r="O13">
            <v>29548</v>
          </cell>
          <cell r="P13">
            <v>253591</v>
          </cell>
          <cell r="Q13">
            <v>287853</v>
          </cell>
          <cell r="R13">
            <v>50.164473684210535</v>
          </cell>
          <cell r="S13">
            <v>44.368253968253967</v>
          </cell>
          <cell r="T13">
            <v>58.020303571779209</v>
          </cell>
          <cell r="U13">
            <v>203.79231090681151</v>
          </cell>
          <cell r="V13">
            <v>155.03473905315883</v>
          </cell>
          <cell r="AN13">
            <v>2348</v>
          </cell>
          <cell r="AO13">
            <v>2871</v>
          </cell>
          <cell r="AP13">
            <v>7</v>
          </cell>
          <cell r="AQ13">
            <v>2.65</v>
          </cell>
          <cell r="AR13">
            <v>1667</v>
          </cell>
          <cell r="AS13">
            <v>3869</v>
          </cell>
          <cell r="AT13">
            <v>0</v>
          </cell>
          <cell r="AU13">
            <v>0</v>
          </cell>
          <cell r="AV13">
            <v>0</v>
          </cell>
          <cell r="AW13">
            <v>0</v>
          </cell>
          <cell r="AX13">
            <v>0</v>
          </cell>
          <cell r="AY13">
            <v>0</v>
          </cell>
          <cell r="AZ13">
            <v>32</v>
          </cell>
          <cell r="BA13">
            <v>319</v>
          </cell>
          <cell r="BD13">
            <v>319</v>
          </cell>
          <cell r="BE13">
            <v>753</v>
          </cell>
          <cell r="BH13">
            <v>0</v>
          </cell>
          <cell r="BI13">
            <v>0</v>
          </cell>
          <cell r="BL13">
            <v>0</v>
          </cell>
          <cell r="BM13">
            <v>0</v>
          </cell>
          <cell r="BS13">
            <v>3633.9229999999998</v>
          </cell>
          <cell r="BT13">
            <v>10</v>
          </cell>
          <cell r="BU13">
            <v>6.9</v>
          </cell>
          <cell r="BX13">
            <v>295</v>
          </cell>
          <cell r="BY13">
            <v>753</v>
          </cell>
          <cell r="CB13">
            <v>17</v>
          </cell>
          <cell r="CC13">
            <v>28</v>
          </cell>
          <cell r="CD13">
            <v>266</v>
          </cell>
          <cell r="CE13">
            <v>651</v>
          </cell>
          <cell r="CF13">
            <v>13</v>
          </cell>
          <cell r="CG13">
            <v>29</v>
          </cell>
          <cell r="CH13">
            <v>545</v>
          </cell>
          <cell r="CI13">
            <v>906</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30</v>
          </cell>
          <cell r="DA13">
            <v>57</v>
          </cell>
          <cell r="DB13">
            <v>811</v>
          </cell>
          <cell r="DC13">
            <v>1557</v>
          </cell>
        </row>
        <row r="14">
          <cell r="B14" t="str">
            <v>Andhrabank</v>
          </cell>
          <cell r="C14">
            <v>12</v>
          </cell>
          <cell r="D14">
            <v>13</v>
          </cell>
          <cell r="E14">
            <v>31</v>
          </cell>
          <cell r="F14">
            <v>66</v>
          </cell>
          <cell r="G14">
            <v>122</v>
          </cell>
          <cell r="H14">
            <v>10761</v>
          </cell>
          <cell r="I14">
            <v>9487</v>
          </cell>
          <cell r="J14">
            <v>86385</v>
          </cell>
          <cell r="K14">
            <v>728260</v>
          </cell>
          <cell r="L14">
            <v>834893</v>
          </cell>
          <cell r="M14">
            <v>19894</v>
          </cell>
          <cell r="N14">
            <v>21979</v>
          </cell>
          <cell r="O14">
            <v>136344</v>
          </cell>
          <cell r="P14">
            <v>482662</v>
          </cell>
          <cell r="Q14">
            <v>660879</v>
          </cell>
          <cell r="R14">
            <v>184.87129448935974</v>
          </cell>
          <cell r="S14">
            <v>231.67492357963528</v>
          </cell>
          <cell r="T14">
            <v>157.83295711060947</v>
          </cell>
          <cell r="U14">
            <v>66.276055254991348</v>
          </cell>
          <cell r="V14">
            <v>79.157329142776376</v>
          </cell>
          <cell r="AN14">
            <v>1640</v>
          </cell>
          <cell r="AO14">
            <v>3690</v>
          </cell>
          <cell r="AP14">
            <v>3895</v>
          </cell>
          <cell r="AQ14">
            <v>9516.6</v>
          </cell>
          <cell r="AR14">
            <v>16870</v>
          </cell>
          <cell r="AS14">
            <v>63420</v>
          </cell>
          <cell r="AT14">
            <v>0</v>
          </cell>
          <cell r="AU14">
            <v>0</v>
          </cell>
          <cell r="AV14">
            <v>0</v>
          </cell>
          <cell r="AW14">
            <v>0</v>
          </cell>
          <cell r="AX14">
            <v>21</v>
          </cell>
          <cell r="AY14">
            <v>3767</v>
          </cell>
          <cell r="AZ14">
            <v>63</v>
          </cell>
          <cell r="BA14">
            <v>3376</v>
          </cell>
          <cell r="BD14">
            <v>3851</v>
          </cell>
          <cell r="BE14">
            <v>8609.36</v>
          </cell>
          <cell r="BH14">
            <v>49</v>
          </cell>
          <cell r="BI14">
            <v>3</v>
          </cell>
          <cell r="BL14">
            <v>8779</v>
          </cell>
          <cell r="BM14">
            <v>14692</v>
          </cell>
          <cell r="BS14">
            <v>18604.120999999999</v>
          </cell>
          <cell r="BT14">
            <v>2483</v>
          </cell>
          <cell r="BU14">
            <v>5068.8999999999996</v>
          </cell>
          <cell r="BX14">
            <v>4209</v>
          </cell>
          <cell r="BY14">
            <v>9274.26</v>
          </cell>
          <cell r="CB14">
            <v>140</v>
          </cell>
          <cell r="CC14">
            <v>600.02</v>
          </cell>
          <cell r="CD14">
            <v>831</v>
          </cell>
          <cell r="CE14">
            <v>6040.62</v>
          </cell>
          <cell r="CF14">
            <v>460</v>
          </cell>
          <cell r="CG14">
            <v>1216.5</v>
          </cell>
          <cell r="CH14">
            <v>2712</v>
          </cell>
          <cell r="CI14">
            <v>7560.88</v>
          </cell>
          <cell r="CJ14">
            <v>12</v>
          </cell>
          <cell r="CK14">
            <v>22</v>
          </cell>
          <cell r="CL14">
            <v>90</v>
          </cell>
          <cell r="CM14">
            <v>450.69</v>
          </cell>
          <cell r="CN14">
            <v>2</v>
          </cell>
          <cell r="CO14">
            <v>2.2200000000000002</v>
          </cell>
          <cell r="CP14">
            <v>7</v>
          </cell>
          <cell r="CQ14">
            <v>11.21</v>
          </cell>
          <cell r="CR14">
            <v>0</v>
          </cell>
          <cell r="CS14">
            <v>0</v>
          </cell>
          <cell r="CT14">
            <v>2</v>
          </cell>
          <cell r="CU14">
            <v>121.02</v>
          </cell>
          <cell r="CV14">
            <v>7</v>
          </cell>
          <cell r="CW14">
            <v>38.47</v>
          </cell>
          <cell r="CX14">
            <v>42</v>
          </cell>
          <cell r="CY14">
            <v>383.53</v>
          </cell>
          <cell r="CZ14">
            <v>621</v>
          </cell>
          <cell r="DA14">
            <v>1879.21</v>
          </cell>
          <cell r="DB14">
            <v>3684</v>
          </cell>
          <cell r="DC14">
            <v>14567.95</v>
          </cell>
        </row>
        <row r="15">
          <cell r="B15" t="str">
            <v>Bank of Baroda</v>
          </cell>
          <cell r="C15">
            <v>12</v>
          </cell>
          <cell r="D15">
            <v>32</v>
          </cell>
          <cell r="E15">
            <v>36</v>
          </cell>
          <cell r="F15">
            <v>39</v>
          </cell>
          <cell r="G15">
            <v>119</v>
          </cell>
          <cell r="H15">
            <v>21170</v>
          </cell>
          <cell r="I15">
            <v>34967</v>
          </cell>
          <cell r="J15">
            <v>231054</v>
          </cell>
          <cell r="K15">
            <v>559591</v>
          </cell>
          <cell r="L15">
            <v>846782</v>
          </cell>
          <cell r="M15">
            <v>20822</v>
          </cell>
          <cell r="N15">
            <v>45598</v>
          </cell>
          <cell r="O15">
            <v>144589</v>
          </cell>
          <cell r="P15">
            <v>793726</v>
          </cell>
          <cell r="Q15">
            <v>1004735</v>
          </cell>
          <cell r="R15">
            <v>98.356164383561634</v>
          </cell>
          <cell r="S15">
            <v>130.40295135413388</v>
          </cell>
          <cell r="T15">
            <v>62.578012066443343</v>
          </cell>
          <cell r="U15">
            <v>141.8403798488539</v>
          </cell>
          <cell r="V15">
            <v>118.65332517696407</v>
          </cell>
          <cell r="AN15">
            <v>4240</v>
          </cell>
          <cell r="AO15">
            <v>7101</v>
          </cell>
          <cell r="AP15">
            <v>534</v>
          </cell>
          <cell r="AQ15">
            <v>3584</v>
          </cell>
          <cell r="AR15">
            <v>12801</v>
          </cell>
          <cell r="AS15">
            <v>39200</v>
          </cell>
          <cell r="AT15">
            <v>0</v>
          </cell>
          <cell r="AU15">
            <v>0</v>
          </cell>
          <cell r="AV15">
            <v>0</v>
          </cell>
          <cell r="AW15">
            <v>0</v>
          </cell>
          <cell r="AX15">
            <v>0</v>
          </cell>
          <cell r="AY15">
            <v>0</v>
          </cell>
          <cell r="AZ15">
            <v>0</v>
          </cell>
          <cell r="BA15">
            <v>0</v>
          </cell>
          <cell r="BD15">
            <v>23993</v>
          </cell>
          <cell r="BE15">
            <v>33706</v>
          </cell>
          <cell r="BH15">
            <v>0</v>
          </cell>
          <cell r="BI15">
            <v>0</v>
          </cell>
          <cell r="BL15">
            <v>40581</v>
          </cell>
          <cell r="BM15">
            <v>59059</v>
          </cell>
          <cell r="BS15">
            <v>14817.315000000001</v>
          </cell>
          <cell r="BT15">
            <v>2886</v>
          </cell>
          <cell r="BU15">
            <v>3002</v>
          </cell>
          <cell r="BX15">
            <v>19385</v>
          </cell>
          <cell r="BY15">
            <v>23602</v>
          </cell>
          <cell r="CB15">
            <v>63</v>
          </cell>
          <cell r="CC15">
            <v>100</v>
          </cell>
          <cell r="CD15">
            <v>1489</v>
          </cell>
          <cell r="CE15">
            <v>7250</v>
          </cell>
          <cell r="CF15">
            <v>145</v>
          </cell>
          <cell r="CG15">
            <v>239</v>
          </cell>
          <cell r="CH15">
            <v>4455</v>
          </cell>
          <cell r="CI15">
            <v>21709</v>
          </cell>
          <cell r="CJ15">
            <v>0</v>
          </cell>
          <cell r="CK15">
            <v>0</v>
          </cell>
          <cell r="CL15">
            <v>57</v>
          </cell>
          <cell r="CM15">
            <v>401</v>
          </cell>
          <cell r="CN15">
            <v>0</v>
          </cell>
          <cell r="CO15">
            <v>0</v>
          </cell>
          <cell r="CP15">
            <v>23</v>
          </cell>
          <cell r="CQ15">
            <v>160</v>
          </cell>
          <cell r="CR15">
            <v>0</v>
          </cell>
          <cell r="CS15">
            <v>0</v>
          </cell>
          <cell r="CT15">
            <v>0</v>
          </cell>
          <cell r="CU15">
            <v>0</v>
          </cell>
          <cell r="CV15">
            <v>0</v>
          </cell>
          <cell r="CW15">
            <v>0</v>
          </cell>
          <cell r="CX15">
            <v>73</v>
          </cell>
          <cell r="CY15">
            <v>855</v>
          </cell>
          <cell r="CZ15">
            <v>208</v>
          </cell>
          <cell r="DA15">
            <v>339</v>
          </cell>
          <cell r="DB15">
            <v>6097</v>
          </cell>
          <cell r="DC15">
            <v>30375</v>
          </cell>
        </row>
        <row r="16">
          <cell r="B16" t="str">
            <v>Bank of India</v>
          </cell>
          <cell r="C16">
            <v>29</v>
          </cell>
          <cell r="D16">
            <v>30</v>
          </cell>
          <cell r="E16">
            <v>33</v>
          </cell>
          <cell r="F16">
            <v>47</v>
          </cell>
          <cell r="G16">
            <v>139</v>
          </cell>
          <cell r="H16">
            <v>41411</v>
          </cell>
          <cell r="I16">
            <v>66128</v>
          </cell>
          <cell r="J16">
            <v>207280</v>
          </cell>
          <cell r="K16">
            <v>769530</v>
          </cell>
          <cell r="L16">
            <v>1084349</v>
          </cell>
          <cell r="M16">
            <v>44321</v>
          </cell>
          <cell r="N16">
            <v>133950</v>
          </cell>
          <cell r="O16">
            <v>196188</v>
          </cell>
          <cell r="P16">
            <v>870762</v>
          </cell>
          <cell r="Q16">
            <v>1245221</v>
          </cell>
          <cell r="R16">
            <v>107.02711839849314</v>
          </cell>
          <cell r="S16">
            <v>202.56169852407453</v>
          </cell>
          <cell r="T16">
            <v>94.648784253184104</v>
          </cell>
          <cell r="U16">
            <v>113.15504268839422</v>
          </cell>
          <cell r="V16">
            <v>114.83581393075477</v>
          </cell>
          <cell r="AN16">
            <v>2120</v>
          </cell>
          <cell r="AO16">
            <v>5153</v>
          </cell>
          <cell r="AP16">
            <v>3822</v>
          </cell>
          <cell r="AQ16">
            <v>31652</v>
          </cell>
          <cell r="AR16">
            <v>20856</v>
          </cell>
          <cell r="AS16">
            <v>184971</v>
          </cell>
          <cell r="AT16">
            <v>3</v>
          </cell>
          <cell r="AU16">
            <v>1.4</v>
          </cell>
          <cell r="AV16">
            <v>30</v>
          </cell>
          <cell r="AW16">
            <v>52</v>
          </cell>
          <cell r="AX16">
            <v>25</v>
          </cell>
          <cell r="AY16">
            <v>5458.36</v>
          </cell>
          <cell r="AZ16">
            <v>16</v>
          </cell>
          <cell r="BA16">
            <v>3609.7</v>
          </cell>
          <cell r="BD16">
            <v>51417</v>
          </cell>
          <cell r="BE16">
            <v>156479</v>
          </cell>
          <cell r="BH16">
            <v>201</v>
          </cell>
          <cell r="BI16">
            <v>111</v>
          </cell>
          <cell r="BL16">
            <v>54918</v>
          </cell>
          <cell r="BM16">
            <v>160175.1</v>
          </cell>
          <cell r="BS16">
            <v>70601.3443463203</v>
          </cell>
          <cell r="BT16">
            <v>7128</v>
          </cell>
          <cell r="BU16">
            <v>19324.3</v>
          </cell>
          <cell r="BX16">
            <v>35460</v>
          </cell>
          <cell r="BY16">
            <v>78766.004000000001</v>
          </cell>
          <cell r="CB16">
            <v>201</v>
          </cell>
          <cell r="CC16">
            <v>1319</v>
          </cell>
          <cell r="CD16">
            <v>873</v>
          </cell>
          <cell r="CE16">
            <v>5801</v>
          </cell>
          <cell r="CF16">
            <v>1465</v>
          </cell>
          <cell r="CG16">
            <v>5806</v>
          </cell>
          <cell r="CH16">
            <v>5091</v>
          </cell>
          <cell r="CI16">
            <v>21327</v>
          </cell>
          <cell r="CJ16">
            <v>1</v>
          </cell>
          <cell r="CK16">
            <v>3</v>
          </cell>
          <cell r="CL16">
            <v>14</v>
          </cell>
          <cell r="CM16">
            <v>176</v>
          </cell>
          <cell r="CN16">
            <v>0</v>
          </cell>
          <cell r="CO16">
            <v>0</v>
          </cell>
          <cell r="CP16">
            <v>0</v>
          </cell>
          <cell r="CQ16">
            <v>0</v>
          </cell>
          <cell r="CR16">
            <v>0</v>
          </cell>
          <cell r="CS16">
            <v>0</v>
          </cell>
          <cell r="CT16">
            <v>2</v>
          </cell>
          <cell r="CU16">
            <v>7852</v>
          </cell>
          <cell r="CV16">
            <v>30</v>
          </cell>
          <cell r="CW16">
            <v>1607</v>
          </cell>
          <cell r="CX16">
            <v>106</v>
          </cell>
          <cell r="CY16">
            <v>1675</v>
          </cell>
          <cell r="CZ16">
            <v>1697</v>
          </cell>
          <cell r="DA16">
            <v>8735</v>
          </cell>
          <cell r="DB16">
            <v>6086</v>
          </cell>
          <cell r="DC16">
            <v>36831</v>
          </cell>
        </row>
        <row r="17">
          <cell r="B17" t="str">
            <v>Bank of Maharastra</v>
          </cell>
          <cell r="C17">
            <v>11</v>
          </cell>
          <cell r="D17">
            <v>10</v>
          </cell>
          <cell r="E17">
            <v>24</v>
          </cell>
          <cell r="F17">
            <v>17</v>
          </cell>
          <cell r="G17">
            <v>62</v>
          </cell>
          <cell r="H17">
            <v>18729</v>
          </cell>
          <cell r="I17">
            <v>21494</v>
          </cell>
          <cell r="J17">
            <v>98856</v>
          </cell>
          <cell r="K17">
            <v>136936</v>
          </cell>
          <cell r="L17">
            <v>276015</v>
          </cell>
          <cell r="M17">
            <v>18633</v>
          </cell>
          <cell r="N17">
            <v>16818</v>
          </cell>
          <cell r="O17">
            <v>59798</v>
          </cell>
          <cell r="P17">
            <v>355976</v>
          </cell>
          <cell r="Q17">
            <v>451225</v>
          </cell>
          <cell r="R17">
            <v>99.487425917027068</v>
          </cell>
          <cell r="S17">
            <v>78.245091653484693</v>
          </cell>
          <cell r="T17">
            <v>60.490005664805366</v>
          </cell>
          <cell r="U17">
            <v>259.95793655430271</v>
          </cell>
          <cell r="V17">
            <v>163.47843414307192</v>
          </cell>
          <cell r="AN17">
            <v>2098</v>
          </cell>
          <cell r="AO17">
            <v>3653</v>
          </cell>
          <cell r="AP17">
            <v>97</v>
          </cell>
          <cell r="AQ17">
            <v>752</v>
          </cell>
          <cell r="AR17">
            <v>4433</v>
          </cell>
          <cell r="AS17">
            <v>10382</v>
          </cell>
          <cell r="AT17">
            <v>1</v>
          </cell>
          <cell r="AU17">
            <v>3</v>
          </cell>
          <cell r="AV17">
            <v>36</v>
          </cell>
          <cell r="AW17">
            <v>94</v>
          </cell>
          <cell r="AX17">
            <v>21</v>
          </cell>
          <cell r="AY17">
            <v>7750</v>
          </cell>
          <cell r="AZ17">
            <v>10</v>
          </cell>
          <cell r="BA17">
            <v>5665</v>
          </cell>
          <cell r="BD17">
            <v>8319</v>
          </cell>
          <cell r="BE17">
            <v>11798</v>
          </cell>
          <cell r="BH17">
            <v>2</v>
          </cell>
          <cell r="BI17">
            <v>1</v>
          </cell>
          <cell r="BL17">
            <v>11551</v>
          </cell>
          <cell r="BM17">
            <v>49461</v>
          </cell>
          <cell r="BS17">
            <v>16528.378000000001</v>
          </cell>
          <cell r="BT17">
            <v>3418</v>
          </cell>
          <cell r="BU17">
            <v>6095</v>
          </cell>
          <cell r="BX17">
            <v>11260</v>
          </cell>
          <cell r="BY17">
            <v>24467</v>
          </cell>
          <cell r="CB17">
            <v>23</v>
          </cell>
          <cell r="CC17">
            <v>380</v>
          </cell>
          <cell r="CD17">
            <v>364</v>
          </cell>
          <cell r="CE17">
            <v>3403</v>
          </cell>
          <cell r="CF17">
            <v>151</v>
          </cell>
          <cell r="CG17">
            <v>1405</v>
          </cell>
          <cell r="CH17">
            <v>2436</v>
          </cell>
          <cell r="CI17">
            <v>10541</v>
          </cell>
          <cell r="CJ17">
            <v>0</v>
          </cell>
          <cell r="CK17">
            <v>0</v>
          </cell>
          <cell r="CL17">
            <v>28</v>
          </cell>
          <cell r="CM17">
            <v>133</v>
          </cell>
          <cell r="CN17">
            <v>0</v>
          </cell>
          <cell r="CO17">
            <v>0</v>
          </cell>
          <cell r="CP17">
            <v>8</v>
          </cell>
          <cell r="CQ17">
            <v>30</v>
          </cell>
          <cell r="CR17">
            <v>0</v>
          </cell>
          <cell r="CS17">
            <v>0</v>
          </cell>
          <cell r="CT17">
            <v>3</v>
          </cell>
          <cell r="CU17">
            <v>55</v>
          </cell>
          <cell r="CV17">
            <v>6</v>
          </cell>
          <cell r="CW17">
            <v>850</v>
          </cell>
          <cell r="CX17">
            <v>243</v>
          </cell>
          <cell r="CY17">
            <v>7364</v>
          </cell>
          <cell r="CZ17">
            <v>180</v>
          </cell>
          <cell r="DA17">
            <v>2635</v>
          </cell>
          <cell r="DB17">
            <v>3082</v>
          </cell>
          <cell r="DC17">
            <v>21526</v>
          </cell>
        </row>
        <row r="18">
          <cell r="B18" t="str">
            <v>Central Bank of India</v>
          </cell>
          <cell r="C18">
            <v>10</v>
          </cell>
          <cell r="D18">
            <v>32</v>
          </cell>
          <cell r="E18">
            <v>36</v>
          </cell>
          <cell r="F18">
            <v>40</v>
          </cell>
          <cell r="G18">
            <v>118</v>
          </cell>
          <cell r="H18">
            <v>21117</v>
          </cell>
          <cell r="I18">
            <v>38164</v>
          </cell>
          <cell r="J18">
            <v>99215</v>
          </cell>
          <cell r="K18">
            <v>395251</v>
          </cell>
          <cell r="L18">
            <v>553747</v>
          </cell>
          <cell r="M18">
            <v>20333</v>
          </cell>
          <cell r="N18">
            <v>42034</v>
          </cell>
          <cell r="O18">
            <v>74122</v>
          </cell>
          <cell r="P18">
            <v>354570</v>
          </cell>
          <cell r="Q18">
            <v>491059</v>
          </cell>
          <cell r="R18">
            <v>96.287351423024106</v>
          </cell>
          <cell r="S18">
            <v>110.14044649407819</v>
          </cell>
          <cell r="T18">
            <v>74.708461422163992</v>
          </cell>
          <cell r="U18">
            <v>89.707552922067251</v>
          </cell>
          <cell r="V18">
            <v>88.679306614753671</v>
          </cell>
          <cell r="AN18">
            <v>5909</v>
          </cell>
          <cell r="AO18">
            <v>10458</v>
          </cell>
          <cell r="AP18">
            <v>3598</v>
          </cell>
          <cell r="AQ18">
            <v>3954</v>
          </cell>
          <cell r="AR18">
            <v>10329</v>
          </cell>
          <cell r="AS18">
            <v>13314</v>
          </cell>
          <cell r="AT18">
            <v>21</v>
          </cell>
          <cell r="AU18">
            <v>65</v>
          </cell>
          <cell r="AV18">
            <v>162</v>
          </cell>
          <cell r="AW18">
            <v>918</v>
          </cell>
          <cell r="AX18">
            <v>0</v>
          </cell>
          <cell r="AY18">
            <v>0</v>
          </cell>
          <cell r="AZ18">
            <v>0</v>
          </cell>
          <cell r="BA18">
            <v>0</v>
          </cell>
          <cell r="BD18">
            <v>8964</v>
          </cell>
          <cell r="BE18">
            <v>17203</v>
          </cell>
          <cell r="BH18">
            <v>3</v>
          </cell>
          <cell r="BI18">
            <v>1</v>
          </cell>
          <cell r="BL18">
            <v>23758</v>
          </cell>
          <cell r="BM18">
            <v>35436</v>
          </cell>
          <cell r="BS18">
            <v>26830.477999999999</v>
          </cell>
          <cell r="BT18">
            <v>3245</v>
          </cell>
          <cell r="BU18">
            <v>5465</v>
          </cell>
          <cell r="BX18">
            <v>8964</v>
          </cell>
          <cell r="BY18">
            <v>17203</v>
          </cell>
          <cell r="CB18">
            <v>64</v>
          </cell>
          <cell r="CC18">
            <v>71</v>
          </cell>
          <cell r="CD18">
            <v>433</v>
          </cell>
          <cell r="CE18">
            <v>2717</v>
          </cell>
          <cell r="CF18">
            <v>141</v>
          </cell>
          <cell r="CG18">
            <v>582</v>
          </cell>
          <cell r="CH18">
            <v>2640</v>
          </cell>
          <cell r="CI18">
            <v>7269</v>
          </cell>
          <cell r="CJ18">
            <v>48</v>
          </cell>
          <cell r="CK18">
            <v>490</v>
          </cell>
          <cell r="CL18">
            <v>48</v>
          </cell>
          <cell r="CM18">
            <v>461</v>
          </cell>
          <cell r="CN18">
            <v>12</v>
          </cell>
          <cell r="CO18">
            <v>90</v>
          </cell>
          <cell r="CP18">
            <v>12</v>
          </cell>
          <cell r="CQ18">
            <v>71</v>
          </cell>
          <cell r="CR18">
            <v>0</v>
          </cell>
          <cell r="CS18">
            <v>0</v>
          </cell>
          <cell r="CT18">
            <v>0</v>
          </cell>
          <cell r="CU18">
            <v>0</v>
          </cell>
          <cell r="CV18">
            <v>75</v>
          </cell>
          <cell r="CW18">
            <v>97</v>
          </cell>
          <cell r="CX18">
            <v>75</v>
          </cell>
          <cell r="CY18">
            <v>457</v>
          </cell>
          <cell r="CZ18">
            <v>340</v>
          </cell>
          <cell r="DA18">
            <v>1330</v>
          </cell>
          <cell r="DB18">
            <v>3208</v>
          </cell>
          <cell r="DC18">
            <v>10975</v>
          </cell>
        </row>
        <row r="19">
          <cell r="B19" t="str">
            <v>Dena Bank</v>
          </cell>
          <cell r="C19">
            <v>19</v>
          </cell>
          <cell r="D19">
            <v>6</v>
          </cell>
          <cell r="E19">
            <v>20</v>
          </cell>
          <cell r="F19">
            <v>17</v>
          </cell>
          <cell r="G19">
            <v>62</v>
          </cell>
          <cell r="H19">
            <v>16866.689999999999</v>
          </cell>
          <cell r="I19">
            <v>4340.1099999999997</v>
          </cell>
          <cell r="J19">
            <v>27719.15</v>
          </cell>
          <cell r="K19">
            <v>116000</v>
          </cell>
          <cell r="L19">
            <v>164925.95000000001</v>
          </cell>
          <cell r="M19">
            <v>8290.44</v>
          </cell>
          <cell r="N19">
            <v>2001.04</v>
          </cell>
          <cell r="O19">
            <v>10687.72</v>
          </cell>
          <cell r="P19">
            <v>108790</v>
          </cell>
          <cell r="Q19">
            <v>129769.2</v>
          </cell>
          <cell r="R19">
            <v>49.152738326251331</v>
          </cell>
          <cell r="S19">
            <v>46.1057438636348</v>
          </cell>
          <cell r="T19">
            <v>38.557170764615798</v>
          </cell>
          <cell r="U19">
            <v>93.784482758620697</v>
          </cell>
          <cell r="V19">
            <v>78.683312116740865</v>
          </cell>
          <cell r="AN19">
            <v>1287</v>
          </cell>
          <cell r="AO19">
            <v>2590</v>
          </cell>
          <cell r="AP19">
            <v>209</v>
          </cell>
          <cell r="AQ19">
            <v>575</v>
          </cell>
          <cell r="AR19">
            <v>1501</v>
          </cell>
          <cell r="AS19">
            <v>7698</v>
          </cell>
          <cell r="AT19">
            <v>0</v>
          </cell>
          <cell r="AU19">
            <v>0</v>
          </cell>
          <cell r="AV19">
            <v>0</v>
          </cell>
          <cell r="AW19">
            <v>0</v>
          </cell>
          <cell r="AX19">
            <v>0</v>
          </cell>
          <cell r="AY19">
            <v>0</v>
          </cell>
          <cell r="AZ19">
            <v>0</v>
          </cell>
          <cell r="BA19">
            <v>0</v>
          </cell>
          <cell r="BD19">
            <v>2700</v>
          </cell>
          <cell r="BE19">
            <v>7101</v>
          </cell>
          <cell r="BH19">
            <v>4</v>
          </cell>
          <cell r="BI19">
            <v>0.23</v>
          </cell>
          <cell r="BL19">
            <v>3219</v>
          </cell>
          <cell r="BM19">
            <v>8001</v>
          </cell>
          <cell r="BS19">
            <v>15393.348346320299</v>
          </cell>
          <cell r="BT19">
            <v>1316</v>
          </cell>
          <cell r="BU19">
            <v>3386</v>
          </cell>
          <cell r="BX19">
            <v>5541</v>
          </cell>
          <cell r="BY19">
            <v>18319</v>
          </cell>
          <cell r="CB19">
            <v>57</v>
          </cell>
          <cell r="CC19">
            <v>122</v>
          </cell>
          <cell r="CD19">
            <v>118</v>
          </cell>
          <cell r="CE19">
            <v>344</v>
          </cell>
          <cell r="CF19">
            <v>120</v>
          </cell>
          <cell r="CG19">
            <v>156</v>
          </cell>
          <cell r="CH19">
            <v>208</v>
          </cell>
          <cell r="CI19">
            <v>430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177</v>
          </cell>
          <cell r="DA19">
            <v>278</v>
          </cell>
          <cell r="DB19">
            <v>326</v>
          </cell>
          <cell r="DC19">
            <v>774</v>
          </cell>
        </row>
        <row r="20">
          <cell r="B20" t="str">
            <v xml:space="preserve">Indian Bank </v>
          </cell>
          <cell r="C20">
            <v>12</v>
          </cell>
          <cell r="D20">
            <v>16</v>
          </cell>
          <cell r="E20">
            <v>35</v>
          </cell>
          <cell r="F20">
            <v>49</v>
          </cell>
          <cell r="G20">
            <v>112</v>
          </cell>
          <cell r="H20">
            <v>13377.61</v>
          </cell>
          <cell r="I20">
            <v>49475.22</v>
          </cell>
          <cell r="J20">
            <v>145354.92000000001</v>
          </cell>
          <cell r="K20">
            <v>563761.54</v>
          </cell>
          <cell r="L20">
            <v>771969.29</v>
          </cell>
          <cell r="M20">
            <v>58343.66</v>
          </cell>
          <cell r="N20">
            <v>32307.69</v>
          </cell>
          <cell r="O20">
            <v>88381.33</v>
          </cell>
          <cell r="P20">
            <v>535314.82999999996</v>
          </cell>
          <cell r="Q20">
            <v>714347.51</v>
          </cell>
          <cell r="R20">
            <v>436.12917404528912</v>
          </cell>
          <cell r="S20">
            <v>65.300750557551837</v>
          </cell>
          <cell r="T20">
            <v>60.803810424855243</v>
          </cell>
          <cell r="U20">
            <v>94.954123688536811</v>
          </cell>
          <cell r="V20">
            <v>92.535741933464735</v>
          </cell>
          <cell r="AN20">
            <v>4865</v>
          </cell>
          <cell r="AO20">
            <v>7452</v>
          </cell>
          <cell r="AP20">
            <v>362</v>
          </cell>
          <cell r="AQ20">
            <v>452</v>
          </cell>
          <cell r="AR20">
            <v>9544</v>
          </cell>
          <cell r="AS20">
            <v>25487</v>
          </cell>
          <cell r="AT20">
            <v>10</v>
          </cell>
          <cell r="AU20">
            <v>16</v>
          </cell>
          <cell r="AV20">
            <v>452</v>
          </cell>
          <cell r="AW20">
            <v>436</v>
          </cell>
          <cell r="AX20">
            <v>5</v>
          </cell>
          <cell r="AY20">
            <v>513</v>
          </cell>
          <cell r="AZ20">
            <v>56</v>
          </cell>
          <cell r="BA20">
            <v>3548</v>
          </cell>
          <cell r="BD20">
            <v>16872</v>
          </cell>
          <cell r="BE20">
            <v>22457</v>
          </cell>
          <cell r="BH20">
            <v>422</v>
          </cell>
          <cell r="BI20">
            <v>262</v>
          </cell>
          <cell r="BL20">
            <v>17456</v>
          </cell>
          <cell r="BM20">
            <v>55451</v>
          </cell>
          <cell r="BS20">
            <v>40714.169346320297</v>
          </cell>
          <cell r="BT20">
            <v>0</v>
          </cell>
          <cell r="BU20">
            <v>0</v>
          </cell>
          <cell r="BX20">
            <v>0</v>
          </cell>
          <cell r="BY20">
            <v>0</v>
          </cell>
          <cell r="CB20">
            <v>37</v>
          </cell>
          <cell r="CC20">
            <v>32</v>
          </cell>
          <cell r="CD20">
            <v>542</v>
          </cell>
          <cell r="CE20">
            <v>742</v>
          </cell>
          <cell r="CF20">
            <v>72</v>
          </cell>
          <cell r="CG20">
            <v>156</v>
          </cell>
          <cell r="CH20">
            <v>774</v>
          </cell>
          <cell r="CI20">
            <v>1864</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109</v>
          </cell>
          <cell r="DA20">
            <v>188</v>
          </cell>
          <cell r="DB20">
            <v>1316</v>
          </cell>
          <cell r="DC20">
            <v>2606</v>
          </cell>
        </row>
        <row r="21">
          <cell r="B21" t="str">
            <v>Indian Overseas Bank</v>
          </cell>
          <cell r="C21">
            <v>79</v>
          </cell>
          <cell r="D21">
            <v>64</v>
          </cell>
          <cell r="E21">
            <v>51</v>
          </cell>
          <cell r="F21">
            <v>45</v>
          </cell>
          <cell r="G21">
            <v>239</v>
          </cell>
          <cell r="H21">
            <v>68772.097075197496</v>
          </cell>
          <cell r="I21">
            <v>60188.1312515057</v>
          </cell>
          <cell r="J21">
            <v>183903.02584884001</v>
          </cell>
          <cell r="K21">
            <v>613870.02582445799</v>
          </cell>
          <cell r="L21">
            <v>926733.28000000119</v>
          </cell>
          <cell r="M21">
            <v>64713.315488457301</v>
          </cell>
          <cell r="N21">
            <v>66118.303173663197</v>
          </cell>
          <cell r="O21">
            <v>128439.89343162801</v>
          </cell>
          <cell r="P21">
            <v>288628.60790625197</v>
          </cell>
          <cell r="Q21">
            <v>547900.12000000046</v>
          </cell>
          <cell r="R21">
            <v>94.09821459668126</v>
          </cell>
          <cell r="S21">
            <v>109.85272644099437</v>
          </cell>
          <cell r="T21">
            <v>69.841098502207245</v>
          </cell>
          <cell r="U21">
            <v>47.017869543085993</v>
          </cell>
          <cell r="V21">
            <v>59.121662275903134</v>
          </cell>
          <cell r="AN21">
            <v>11379</v>
          </cell>
          <cell r="AO21">
            <v>77213</v>
          </cell>
          <cell r="AP21">
            <v>1229</v>
          </cell>
          <cell r="AQ21">
            <v>990</v>
          </cell>
          <cell r="AR21">
            <v>19652</v>
          </cell>
          <cell r="AS21">
            <v>60304</v>
          </cell>
          <cell r="AT21">
            <v>0</v>
          </cell>
          <cell r="AU21">
            <v>0</v>
          </cell>
          <cell r="AV21">
            <v>295</v>
          </cell>
          <cell r="AW21">
            <v>265</v>
          </cell>
          <cell r="AX21">
            <v>0</v>
          </cell>
          <cell r="AY21">
            <v>0</v>
          </cell>
          <cell r="AZ21">
            <v>0</v>
          </cell>
          <cell r="BA21">
            <v>0</v>
          </cell>
          <cell r="BD21">
            <v>31816</v>
          </cell>
          <cell r="BE21">
            <v>28902</v>
          </cell>
          <cell r="BH21">
            <v>1151</v>
          </cell>
          <cell r="BI21">
            <v>101.78</v>
          </cell>
          <cell r="BL21">
            <v>62460</v>
          </cell>
          <cell r="BM21">
            <v>25197.87</v>
          </cell>
          <cell r="BS21">
            <v>61250.639000000003</v>
          </cell>
          <cell r="BT21">
            <v>20783</v>
          </cell>
          <cell r="BU21">
            <v>17075.169999999998</v>
          </cell>
          <cell r="BX21">
            <v>50318</v>
          </cell>
          <cell r="BY21">
            <v>47360.51</v>
          </cell>
          <cell r="CB21">
            <v>18</v>
          </cell>
          <cell r="CC21">
            <v>65</v>
          </cell>
          <cell r="CD21">
            <v>7668</v>
          </cell>
          <cell r="CE21">
            <v>10519</v>
          </cell>
          <cell r="CF21">
            <v>45</v>
          </cell>
          <cell r="CG21">
            <v>64</v>
          </cell>
          <cell r="CH21">
            <v>20532</v>
          </cell>
          <cell r="CI21">
            <v>31692</v>
          </cell>
          <cell r="CJ21">
            <v>0</v>
          </cell>
          <cell r="CK21">
            <v>0</v>
          </cell>
          <cell r="CL21">
            <v>3</v>
          </cell>
          <cell r="CM21">
            <v>25</v>
          </cell>
          <cell r="CN21">
            <v>0</v>
          </cell>
          <cell r="CO21">
            <v>0</v>
          </cell>
          <cell r="CP21">
            <v>0</v>
          </cell>
          <cell r="CQ21">
            <v>0</v>
          </cell>
          <cell r="CR21">
            <v>0</v>
          </cell>
          <cell r="CS21">
            <v>0</v>
          </cell>
          <cell r="CT21">
            <v>7</v>
          </cell>
          <cell r="CU21">
            <v>6.9</v>
          </cell>
          <cell r="CV21">
            <v>0</v>
          </cell>
          <cell r="CW21">
            <v>0</v>
          </cell>
          <cell r="CX21">
            <v>0</v>
          </cell>
          <cell r="CY21">
            <v>0</v>
          </cell>
          <cell r="CZ21">
            <v>63</v>
          </cell>
          <cell r="DA21">
            <v>129</v>
          </cell>
          <cell r="DB21">
            <v>28210</v>
          </cell>
          <cell r="DC21">
            <v>42242.9</v>
          </cell>
        </row>
        <row r="22">
          <cell r="B22" t="str">
            <v>Oriental Bank of Commerce</v>
          </cell>
          <cell r="C22">
            <v>1</v>
          </cell>
          <cell r="D22">
            <v>8</v>
          </cell>
          <cell r="E22">
            <v>21</v>
          </cell>
          <cell r="F22">
            <v>19</v>
          </cell>
          <cell r="G22">
            <v>49</v>
          </cell>
          <cell r="H22">
            <v>3423</v>
          </cell>
          <cell r="I22">
            <v>10538</v>
          </cell>
          <cell r="J22">
            <v>51331</v>
          </cell>
          <cell r="K22">
            <v>537836</v>
          </cell>
          <cell r="L22">
            <v>603128</v>
          </cell>
          <cell r="M22">
            <v>2427</v>
          </cell>
          <cell r="N22">
            <v>10318</v>
          </cell>
          <cell r="O22">
            <v>38528.42</v>
          </cell>
          <cell r="P22">
            <v>215383</v>
          </cell>
          <cell r="Q22">
            <v>266656.42</v>
          </cell>
          <cell r="R22">
            <v>70.902716914986854</v>
          </cell>
          <cell r="S22">
            <v>97.912317327766175</v>
          </cell>
          <cell r="T22">
            <v>75.058775398881764</v>
          </cell>
          <cell r="U22">
            <v>40.046222268498205</v>
          </cell>
          <cell r="V22">
            <v>44.212243503866503</v>
          </cell>
          <cell r="AN22">
            <v>1046</v>
          </cell>
          <cell r="AO22">
            <v>5026.8900000000003</v>
          </cell>
          <cell r="AP22">
            <v>415</v>
          </cell>
          <cell r="AQ22">
            <v>2956.6</v>
          </cell>
          <cell r="AR22">
            <v>3226</v>
          </cell>
          <cell r="AS22">
            <v>17167</v>
          </cell>
          <cell r="AT22">
            <v>0</v>
          </cell>
          <cell r="AU22">
            <v>0</v>
          </cell>
          <cell r="AV22">
            <v>0</v>
          </cell>
          <cell r="AW22">
            <v>0</v>
          </cell>
          <cell r="AX22">
            <v>0</v>
          </cell>
          <cell r="AY22">
            <v>0</v>
          </cell>
          <cell r="AZ22">
            <v>0</v>
          </cell>
          <cell r="BA22">
            <v>0</v>
          </cell>
          <cell r="BD22">
            <v>2684</v>
          </cell>
          <cell r="BE22">
            <v>6858</v>
          </cell>
          <cell r="BH22">
            <v>0</v>
          </cell>
          <cell r="BI22">
            <v>0</v>
          </cell>
          <cell r="BL22">
            <v>5853</v>
          </cell>
          <cell r="BM22">
            <v>17407.7</v>
          </cell>
          <cell r="BS22">
            <v>12059.8053463203</v>
          </cell>
          <cell r="BT22">
            <v>946</v>
          </cell>
          <cell r="BU22">
            <v>1496.2403234000001</v>
          </cell>
          <cell r="BX22">
            <v>3498</v>
          </cell>
          <cell r="BY22">
            <v>8443.2943367999997</v>
          </cell>
          <cell r="CB22">
            <v>58</v>
          </cell>
          <cell r="CC22">
            <v>447.6</v>
          </cell>
          <cell r="CD22">
            <v>535</v>
          </cell>
          <cell r="CE22">
            <v>3749.4</v>
          </cell>
          <cell r="CF22">
            <v>92</v>
          </cell>
          <cell r="CG22">
            <v>688.64</v>
          </cell>
          <cell r="CH22">
            <v>1313</v>
          </cell>
          <cell r="CI22">
            <v>6101.27</v>
          </cell>
          <cell r="CJ22">
            <v>4</v>
          </cell>
          <cell r="CK22">
            <v>28.61</v>
          </cell>
          <cell r="CL22">
            <v>18</v>
          </cell>
          <cell r="CM22">
            <v>106.31</v>
          </cell>
          <cell r="CN22">
            <v>0</v>
          </cell>
          <cell r="CO22">
            <v>0</v>
          </cell>
          <cell r="CP22">
            <v>1</v>
          </cell>
          <cell r="CQ22">
            <v>9.43</v>
          </cell>
          <cell r="CR22">
            <v>0</v>
          </cell>
          <cell r="CS22">
            <v>0</v>
          </cell>
          <cell r="CT22">
            <v>0</v>
          </cell>
          <cell r="CU22">
            <v>0</v>
          </cell>
          <cell r="CV22">
            <v>1</v>
          </cell>
          <cell r="CW22">
            <v>22.05</v>
          </cell>
          <cell r="CX22">
            <v>14</v>
          </cell>
          <cell r="CY22">
            <v>89.7</v>
          </cell>
          <cell r="CZ22">
            <v>155</v>
          </cell>
          <cell r="DA22">
            <v>1186.8999999999999</v>
          </cell>
          <cell r="DB22">
            <v>1881</v>
          </cell>
          <cell r="DC22">
            <v>10056.11</v>
          </cell>
        </row>
        <row r="23">
          <cell r="B23" t="str">
            <v>Punjab National Bank</v>
          </cell>
          <cell r="C23">
            <v>9</v>
          </cell>
          <cell r="D23">
            <v>14</v>
          </cell>
          <cell r="E23">
            <v>25</v>
          </cell>
          <cell r="F23">
            <v>34</v>
          </cell>
          <cell r="G23">
            <v>82</v>
          </cell>
          <cell r="H23">
            <v>16988</v>
          </cell>
          <cell r="I23">
            <v>24301</v>
          </cell>
          <cell r="J23">
            <v>132353</v>
          </cell>
          <cell r="K23">
            <v>451560</v>
          </cell>
          <cell r="L23">
            <v>625202</v>
          </cell>
          <cell r="M23">
            <v>25164</v>
          </cell>
          <cell r="N23">
            <v>29957</v>
          </cell>
          <cell r="O23">
            <v>71245</v>
          </cell>
          <cell r="P23">
            <v>1069085.01</v>
          </cell>
          <cell r="Q23">
            <v>1195451.01</v>
          </cell>
          <cell r="R23">
            <v>148.12809041676479</v>
          </cell>
          <cell r="S23">
            <v>123.27476235545862</v>
          </cell>
          <cell r="T23">
            <v>53.82953163131927</v>
          </cell>
          <cell r="U23">
            <v>236.75370050491628</v>
          </cell>
          <cell r="V23">
            <v>191.21036241086881</v>
          </cell>
          <cell r="AN23">
            <v>2296</v>
          </cell>
          <cell r="AO23">
            <v>3083.99</v>
          </cell>
          <cell r="AP23">
            <v>7126</v>
          </cell>
          <cell r="AQ23">
            <v>18291.02</v>
          </cell>
          <cell r="AR23">
            <v>13632</v>
          </cell>
          <cell r="AS23">
            <v>50550.19</v>
          </cell>
          <cell r="AT23">
            <v>0</v>
          </cell>
          <cell r="AU23">
            <v>0</v>
          </cell>
          <cell r="AV23">
            <v>189</v>
          </cell>
          <cell r="AW23">
            <v>374.89</v>
          </cell>
          <cell r="AX23">
            <v>10</v>
          </cell>
          <cell r="AY23">
            <v>8.7799999999999994</v>
          </cell>
          <cell r="AZ23">
            <v>8</v>
          </cell>
          <cell r="BA23">
            <v>279.05</v>
          </cell>
          <cell r="BD23">
            <v>20914</v>
          </cell>
          <cell r="BE23">
            <v>26391.58</v>
          </cell>
          <cell r="BH23">
            <v>402</v>
          </cell>
          <cell r="BI23">
            <v>40.96</v>
          </cell>
          <cell r="BL23">
            <v>21764</v>
          </cell>
          <cell r="BM23">
            <v>27253.83</v>
          </cell>
          <cell r="BS23">
            <v>15755.0843463203</v>
          </cell>
          <cell r="BT23">
            <v>5619</v>
          </cell>
          <cell r="BU23">
            <v>5021.59</v>
          </cell>
          <cell r="BX23">
            <v>15570</v>
          </cell>
          <cell r="BY23">
            <v>25417.07</v>
          </cell>
          <cell r="CB23">
            <v>96</v>
          </cell>
          <cell r="CC23">
            <v>516</v>
          </cell>
          <cell r="CD23">
            <v>679</v>
          </cell>
          <cell r="CE23">
            <v>3276.989</v>
          </cell>
          <cell r="CF23">
            <v>843</v>
          </cell>
          <cell r="CG23">
            <v>1749.34</v>
          </cell>
          <cell r="CH23">
            <v>3593</v>
          </cell>
          <cell r="CI23">
            <v>10129.17</v>
          </cell>
          <cell r="CJ23">
            <v>22</v>
          </cell>
          <cell r="CK23">
            <v>229</v>
          </cell>
          <cell r="CL23">
            <v>67</v>
          </cell>
          <cell r="CM23">
            <v>557.07000000000005</v>
          </cell>
          <cell r="CN23">
            <v>1</v>
          </cell>
          <cell r="CO23">
            <v>0.96</v>
          </cell>
          <cell r="CP23">
            <v>2</v>
          </cell>
          <cell r="CQ23">
            <v>1.63</v>
          </cell>
          <cell r="CR23">
            <v>0</v>
          </cell>
          <cell r="CS23">
            <v>0</v>
          </cell>
          <cell r="CT23">
            <v>0</v>
          </cell>
          <cell r="CU23">
            <v>0</v>
          </cell>
          <cell r="CV23">
            <v>6</v>
          </cell>
          <cell r="CW23">
            <v>264</v>
          </cell>
          <cell r="CX23">
            <v>107</v>
          </cell>
          <cell r="CY23">
            <v>8465.7000000000007</v>
          </cell>
          <cell r="CZ23">
            <v>968</v>
          </cell>
          <cell r="DA23">
            <v>2759.3</v>
          </cell>
          <cell r="DB23">
            <v>4448</v>
          </cell>
          <cell r="DC23">
            <v>22430.559000000001</v>
          </cell>
        </row>
        <row r="24">
          <cell r="B24" t="str">
            <v>Punjab and Synd Bank</v>
          </cell>
          <cell r="C24">
            <v>0</v>
          </cell>
          <cell r="D24">
            <v>1</v>
          </cell>
          <cell r="E24">
            <v>5</v>
          </cell>
          <cell r="F24">
            <v>8</v>
          </cell>
          <cell r="G24">
            <v>14</v>
          </cell>
          <cell r="H24">
            <v>0</v>
          </cell>
          <cell r="I24">
            <v>2467</v>
          </cell>
          <cell r="J24">
            <v>6722</v>
          </cell>
          <cell r="K24">
            <v>317858</v>
          </cell>
          <cell r="L24">
            <v>327047</v>
          </cell>
          <cell r="M24">
            <v>0</v>
          </cell>
          <cell r="N24">
            <v>993</v>
          </cell>
          <cell r="O24">
            <v>13602</v>
          </cell>
          <cell r="P24">
            <v>173152</v>
          </cell>
          <cell r="Q24">
            <v>187747</v>
          </cell>
          <cell r="R24" t="e">
            <v>#DIV/0!</v>
          </cell>
          <cell r="S24">
            <v>40.251317389541953</v>
          </cell>
          <cell r="T24">
            <v>202.35049092531986</v>
          </cell>
          <cell r="U24">
            <v>54.47463961894934</v>
          </cell>
          <cell r="V24">
            <v>57.406733588750235</v>
          </cell>
          <cell r="AN24">
            <v>18</v>
          </cell>
          <cell r="AO24">
            <v>36</v>
          </cell>
          <cell r="AP24">
            <v>132</v>
          </cell>
          <cell r="AQ24">
            <v>1536.87</v>
          </cell>
          <cell r="AR24">
            <v>580</v>
          </cell>
          <cell r="AS24">
            <v>5272</v>
          </cell>
          <cell r="AT24">
            <v>0</v>
          </cell>
          <cell r="AU24">
            <v>0</v>
          </cell>
          <cell r="AV24">
            <v>0</v>
          </cell>
          <cell r="AW24">
            <v>0</v>
          </cell>
          <cell r="AX24">
            <v>4</v>
          </cell>
          <cell r="AY24">
            <v>723</v>
          </cell>
          <cell r="AZ24">
            <v>6</v>
          </cell>
          <cell r="BA24">
            <v>1240</v>
          </cell>
          <cell r="BD24">
            <v>0</v>
          </cell>
          <cell r="BE24">
            <v>0</v>
          </cell>
          <cell r="BH24">
            <v>0</v>
          </cell>
          <cell r="BI24">
            <v>0</v>
          </cell>
          <cell r="BL24">
            <v>161</v>
          </cell>
          <cell r="BM24">
            <v>325</v>
          </cell>
          <cell r="BS24">
            <v>1439.3109999999999</v>
          </cell>
          <cell r="BT24">
            <v>1</v>
          </cell>
          <cell r="BU24">
            <v>3</v>
          </cell>
          <cell r="BX24">
            <v>10</v>
          </cell>
          <cell r="BY24">
            <v>62</v>
          </cell>
          <cell r="CB24">
            <v>7</v>
          </cell>
          <cell r="CC24">
            <v>82</v>
          </cell>
          <cell r="CD24">
            <v>17</v>
          </cell>
          <cell r="CE24">
            <v>207</v>
          </cell>
          <cell r="CF24">
            <v>43</v>
          </cell>
          <cell r="CG24">
            <v>287</v>
          </cell>
          <cell r="CH24">
            <v>427</v>
          </cell>
          <cell r="CI24">
            <v>3340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50</v>
          </cell>
          <cell r="DA24">
            <v>369</v>
          </cell>
          <cell r="DB24">
            <v>444</v>
          </cell>
          <cell r="DC24">
            <v>3547</v>
          </cell>
        </row>
        <row r="25">
          <cell r="B25" t="str">
            <v>UCO Bank</v>
          </cell>
          <cell r="C25">
            <v>11</v>
          </cell>
          <cell r="D25">
            <v>4</v>
          </cell>
          <cell r="E25">
            <v>19</v>
          </cell>
          <cell r="F25">
            <v>30</v>
          </cell>
          <cell r="G25">
            <v>64</v>
          </cell>
          <cell r="H25">
            <v>8630</v>
          </cell>
          <cell r="I25">
            <v>12534</v>
          </cell>
          <cell r="J25">
            <v>32180</v>
          </cell>
          <cell r="K25">
            <v>199652</v>
          </cell>
          <cell r="L25">
            <v>252996</v>
          </cell>
          <cell r="M25">
            <v>7785</v>
          </cell>
          <cell r="N25">
            <v>16787</v>
          </cell>
          <cell r="O25">
            <v>26856</v>
          </cell>
          <cell r="P25">
            <v>250269</v>
          </cell>
          <cell r="Q25">
            <v>301697</v>
          </cell>
          <cell r="R25">
            <v>90.208574739281573</v>
          </cell>
          <cell r="S25">
            <v>133.93170576033188</v>
          </cell>
          <cell r="T25">
            <v>83.455562461155992</v>
          </cell>
          <cell r="U25">
            <v>125.35261354757277</v>
          </cell>
          <cell r="V25">
            <v>119.24971145788865</v>
          </cell>
          <cell r="AN25">
            <v>515</v>
          </cell>
          <cell r="AO25">
            <v>220</v>
          </cell>
          <cell r="AP25">
            <v>205</v>
          </cell>
          <cell r="AQ25">
            <v>1840</v>
          </cell>
          <cell r="AR25">
            <v>8950</v>
          </cell>
          <cell r="AS25">
            <v>19600</v>
          </cell>
          <cell r="AT25">
            <v>0</v>
          </cell>
          <cell r="AU25">
            <v>0</v>
          </cell>
          <cell r="AV25">
            <v>0</v>
          </cell>
          <cell r="AW25">
            <v>0</v>
          </cell>
          <cell r="AX25">
            <v>0</v>
          </cell>
          <cell r="AY25">
            <v>0</v>
          </cell>
          <cell r="AZ25">
            <v>2</v>
          </cell>
          <cell r="BA25">
            <v>85</v>
          </cell>
          <cell r="BD25">
            <v>3460</v>
          </cell>
          <cell r="BE25">
            <v>3180</v>
          </cell>
          <cell r="BH25">
            <v>6</v>
          </cell>
          <cell r="BI25">
            <v>2</v>
          </cell>
          <cell r="BL25">
            <v>3406</v>
          </cell>
          <cell r="BM25">
            <v>11894</v>
          </cell>
          <cell r="BS25">
            <v>20978.09</v>
          </cell>
          <cell r="BT25">
            <v>526</v>
          </cell>
          <cell r="BU25">
            <v>550.76</v>
          </cell>
          <cell r="BX25">
            <v>3039</v>
          </cell>
          <cell r="BY25">
            <v>3775.26</v>
          </cell>
          <cell r="CB25">
            <v>140</v>
          </cell>
          <cell r="CC25">
            <v>118</v>
          </cell>
          <cell r="CD25">
            <v>465</v>
          </cell>
          <cell r="CE25">
            <v>3952</v>
          </cell>
          <cell r="CF25">
            <v>79</v>
          </cell>
          <cell r="CG25">
            <v>98</v>
          </cell>
          <cell r="CH25">
            <v>3701</v>
          </cell>
          <cell r="CI25">
            <v>10200</v>
          </cell>
          <cell r="CJ25">
            <v>4</v>
          </cell>
          <cell r="CK25">
            <v>2</v>
          </cell>
          <cell r="CL25">
            <v>42</v>
          </cell>
          <cell r="CM25">
            <v>157</v>
          </cell>
          <cell r="CN25">
            <v>3</v>
          </cell>
          <cell r="CO25">
            <v>2</v>
          </cell>
          <cell r="CP25">
            <v>22</v>
          </cell>
          <cell r="CQ25">
            <v>42</v>
          </cell>
          <cell r="CR25">
            <v>0</v>
          </cell>
          <cell r="CS25">
            <v>0</v>
          </cell>
          <cell r="CT25">
            <v>0</v>
          </cell>
          <cell r="CU25">
            <v>0</v>
          </cell>
          <cell r="CV25">
            <v>0</v>
          </cell>
          <cell r="CW25">
            <v>0</v>
          </cell>
          <cell r="CX25">
            <v>0</v>
          </cell>
          <cell r="CY25">
            <v>0</v>
          </cell>
          <cell r="CZ25">
            <v>226</v>
          </cell>
          <cell r="DA25">
            <v>220</v>
          </cell>
          <cell r="DB25">
            <v>4230</v>
          </cell>
          <cell r="DC25">
            <v>14351</v>
          </cell>
        </row>
        <row r="26">
          <cell r="B26" t="str">
            <v>Union Bank Of India</v>
          </cell>
          <cell r="C26">
            <v>26</v>
          </cell>
          <cell r="D26">
            <v>54</v>
          </cell>
          <cell r="E26">
            <v>50</v>
          </cell>
          <cell r="F26">
            <v>44</v>
          </cell>
          <cell r="G26">
            <v>174</v>
          </cell>
          <cell r="H26">
            <v>48262.682078600003</v>
          </cell>
          <cell r="I26">
            <v>141463.6154527</v>
          </cell>
          <cell r="J26">
            <v>370129.58061240002</v>
          </cell>
          <cell r="K26">
            <v>725859.49507890001</v>
          </cell>
          <cell r="L26">
            <v>1285715.3732226002</v>
          </cell>
          <cell r="M26">
            <v>64049.838999300002</v>
          </cell>
          <cell r="N26">
            <v>165971.91310810001</v>
          </cell>
          <cell r="O26">
            <v>260979.7084529</v>
          </cell>
          <cell r="P26">
            <v>844891.77043250005</v>
          </cell>
          <cell r="Q26">
            <v>1335893.2309928001</v>
          </cell>
          <cell r="R26">
            <v>132.71089844320966</v>
          </cell>
          <cell r="S26">
            <v>117.32480650729207</v>
          </cell>
          <cell r="T26">
            <v>70.510362349611327</v>
          </cell>
          <cell r="U26">
            <v>116.3988039228806</v>
          </cell>
          <cell r="V26">
            <v>103.90271896994052</v>
          </cell>
          <cell r="AN26">
            <v>7841</v>
          </cell>
          <cell r="AO26">
            <v>13075.84</v>
          </cell>
          <cell r="AP26">
            <v>3436</v>
          </cell>
          <cell r="AQ26">
            <v>8117.97</v>
          </cell>
          <cell r="AR26">
            <v>25248</v>
          </cell>
          <cell r="AS26">
            <v>75941.179999999993</v>
          </cell>
          <cell r="AT26">
            <v>0</v>
          </cell>
          <cell r="AU26">
            <v>0</v>
          </cell>
          <cell r="AV26">
            <v>75</v>
          </cell>
          <cell r="AW26">
            <v>145</v>
          </cell>
          <cell r="AX26">
            <v>0</v>
          </cell>
          <cell r="AY26">
            <v>0</v>
          </cell>
          <cell r="AZ26">
            <v>0</v>
          </cell>
          <cell r="BA26">
            <v>0</v>
          </cell>
          <cell r="BD26">
            <v>122757</v>
          </cell>
          <cell r="BE26">
            <v>181841.14</v>
          </cell>
          <cell r="BH26">
            <v>287</v>
          </cell>
          <cell r="BI26">
            <v>164</v>
          </cell>
          <cell r="BL26">
            <v>137005</v>
          </cell>
          <cell r="BM26">
            <v>253669.52600000001</v>
          </cell>
          <cell r="BS26">
            <v>66410.06</v>
          </cell>
          <cell r="BT26">
            <v>8672</v>
          </cell>
          <cell r="BU26">
            <v>11841.603472299999</v>
          </cell>
          <cell r="BX26">
            <v>180656</v>
          </cell>
          <cell r="BY26">
            <v>279859.71999999997</v>
          </cell>
          <cell r="CB26">
            <v>338</v>
          </cell>
          <cell r="CC26">
            <v>2138.4</v>
          </cell>
          <cell r="CD26">
            <v>338</v>
          </cell>
          <cell r="CE26">
            <v>2138.4</v>
          </cell>
          <cell r="CF26">
            <v>925</v>
          </cell>
          <cell r="CG26">
            <v>5278.87</v>
          </cell>
          <cell r="CH26">
            <v>925</v>
          </cell>
          <cell r="CI26">
            <v>5287.87</v>
          </cell>
          <cell r="CJ26">
            <v>1</v>
          </cell>
          <cell r="CK26">
            <v>180.81</v>
          </cell>
          <cell r="CL26">
            <v>1</v>
          </cell>
          <cell r="CM26">
            <v>180.81</v>
          </cell>
          <cell r="CN26">
            <v>3005</v>
          </cell>
          <cell r="CO26">
            <v>5801.36</v>
          </cell>
          <cell r="CP26">
            <v>3005</v>
          </cell>
          <cell r="CQ26">
            <v>5801.36</v>
          </cell>
          <cell r="CR26">
            <v>0</v>
          </cell>
          <cell r="CS26">
            <v>0</v>
          </cell>
          <cell r="CT26">
            <v>0</v>
          </cell>
          <cell r="CU26">
            <v>0</v>
          </cell>
          <cell r="CV26">
            <v>73</v>
          </cell>
          <cell r="CW26">
            <v>2479.14</v>
          </cell>
          <cell r="CX26">
            <v>72</v>
          </cell>
          <cell r="CY26">
            <v>2298.33</v>
          </cell>
          <cell r="CZ26">
            <v>4342</v>
          </cell>
          <cell r="DA26">
            <v>15878.58</v>
          </cell>
          <cell r="DB26">
            <v>4341</v>
          </cell>
          <cell r="DC26">
            <v>15706.77</v>
          </cell>
        </row>
        <row r="27">
          <cell r="B27" t="str">
            <v>United Bank of India</v>
          </cell>
          <cell r="C27">
            <v>0</v>
          </cell>
          <cell r="D27">
            <v>2</v>
          </cell>
          <cell r="E27">
            <v>16</v>
          </cell>
          <cell r="F27">
            <v>13</v>
          </cell>
          <cell r="G27">
            <v>31</v>
          </cell>
          <cell r="H27">
            <v>0</v>
          </cell>
          <cell r="I27">
            <v>517</v>
          </cell>
          <cell r="J27">
            <v>10425</v>
          </cell>
          <cell r="K27">
            <v>25120</v>
          </cell>
          <cell r="L27">
            <v>36062</v>
          </cell>
          <cell r="M27">
            <v>0</v>
          </cell>
          <cell r="N27">
            <v>589</v>
          </cell>
          <cell r="O27">
            <v>8677</v>
          </cell>
          <cell r="P27">
            <v>175563</v>
          </cell>
          <cell r="Q27">
            <v>184829</v>
          </cell>
          <cell r="R27" t="e">
            <v>#DIV/0!</v>
          </cell>
          <cell r="S27">
            <v>113.92649903288201</v>
          </cell>
          <cell r="T27">
            <v>83.232613908872892</v>
          </cell>
          <cell r="U27">
            <v>698.89729299363057</v>
          </cell>
          <cell r="V27">
            <v>512.53119627308524</v>
          </cell>
          <cell r="AN27">
            <v>241</v>
          </cell>
          <cell r="AO27">
            <v>684</v>
          </cell>
          <cell r="AP27">
            <v>33</v>
          </cell>
          <cell r="AQ27">
            <v>142</v>
          </cell>
          <cell r="AR27">
            <v>521</v>
          </cell>
          <cell r="AS27">
            <v>3615</v>
          </cell>
          <cell r="AT27">
            <v>0</v>
          </cell>
          <cell r="AU27">
            <v>0</v>
          </cell>
          <cell r="AV27">
            <v>0</v>
          </cell>
          <cell r="AW27">
            <v>0</v>
          </cell>
          <cell r="AX27">
            <v>0</v>
          </cell>
          <cell r="AY27">
            <v>0</v>
          </cell>
          <cell r="AZ27">
            <v>0</v>
          </cell>
          <cell r="BA27">
            <v>0</v>
          </cell>
          <cell r="BD27">
            <v>0</v>
          </cell>
          <cell r="BE27">
            <v>0</v>
          </cell>
          <cell r="BH27">
            <v>0</v>
          </cell>
          <cell r="BI27">
            <v>0</v>
          </cell>
          <cell r="BL27">
            <v>791</v>
          </cell>
          <cell r="BM27">
            <v>4157</v>
          </cell>
          <cell r="BS27">
            <v>5259.7743463203497</v>
          </cell>
          <cell r="BT27">
            <v>0</v>
          </cell>
          <cell r="BU27">
            <v>0</v>
          </cell>
          <cell r="BX27">
            <v>0</v>
          </cell>
          <cell r="BY27">
            <v>0</v>
          </cell>
          <cell r="CB27">
            <v>9</v>
          </cell>
          <cell r="CC27">
            <v>108.41</v>
          </cell>
          <cell r="CD27">
            <v>52</v>
          </cell>
          <cell r="CE27">
            <v>457.86</v>
          </cell>
          <cell r="CF27">
            <v>38</v>
          </cell>
          <cell r="CG27">
            <v>238.44</v>
          </cell>
          <cell r="CH27">
            <v>285</v>
          </cell>
          <cell r="CI27">
            <v>4110.8999999999996</v>
          </cell>
          <cell r="CJ27">
            <v>0</v>
          </cell>
          <cell r="CK27">
            <v>0</v>
          </cell>
          <cell r="CL27">
            <v>1</v>
          </cell>
          <cell r="CM27">
            <v>20.14</v>
          </cell>
          <cell r="CN27">
            <v>0</v>
          </cell>
          <cell r="CO27">
            <v>0</v>
          </cell>
          <cell r="CP27">
            <v>0</v>
          </cell>
          <cell r="CQ27">
            <v>0</v>
          </cell>
          <cell r="CR27">
            <v>0</v>
          </cell>
          <cell r="CS27">
            <v>0</v>
          </cell>
          <cell r="CT27">
            <v>2</v>
          </cell>
          <cell r="CU27">
            <v>0.55000000000000004</v>
          </cell>
          <cell r="CV27">
            <v>0</v>
          </cell>
          <cell r="CW27">
            <v>0</v>
          </cell>
          <cell r="CX27">
            <v>0</v>
          </cell>
          <cell r="CY27">
            <v>0</v>
          </cell>
          <cell r="CZ27">
            <v>47</v>
          </cell>
          <cell r="DA27">
            <v>346.85</v>
          </cell>
          <cell r="DB27">
            <v>340</v>
          </cell>
          <cell r="DC27">
            <v>4589.45</v>
          </cell>
        </row>
        <row r="28">
          <cell r="B28" t="str">
            <v>IDBI Bank</v>
          </cell>
          <cell r="C28">
            <v>7</v>
          </cell>
          <cell r="D28">
            <v>32</v>
          </cell>
          <cell r="E28">
            <v>27</v>
          </cell>
          <cell r="F28">
            <v>22</v>
          </cell>
          <cell r="G28">
            <v>88</v>
          </cell>
          <cell r="H28">
            <v>12214.9104831</v>
          </cell>
          <cell r="I28">
            <v>88488.861010951005</v>
          </cell>
          <cell r="J28">
            <v>350346.52072297002</v>
          </cell>
          <cell r="K28">
            <v>720963.53512455605</v>
          </cell>
          <cell r="L28">
            <v>1172013.827341577</v>
          </cell>
          <cell r="M28">
            <v>21727.1988537</v>
          </cell>
          <cell r="N28">
            <v>107765.3064949</v>
          </cell>
          <cell r="O28">
            <v>282056.69511199999</v>
          </cell>
          <cell r="P28">
            <v>625099.52399999998</v>
          </cell>
          <cell r="Q28">
            <v>1036648.7244605999</v>
          </cell>
          <cell r="R28">
            <v>177.87440099344792</v>
          </cell>
          <cell r="S28">
            <v>121.78403616423927</v>
          </cell>
          <cell r="T28">
            <v>80.507919567733083</v>
          </cell>
          <cell r="U28">
            <v>86.70334816475922</v>
          </cell>
          <cell r="V28">
            <v>88.450212811224318</v>
          </cell>
          <cell r="AN28">
            <v>2292</v>
          </cell>
          <cell r="AO28">
            <v>6549.95</v>
          </cell>
          <cell r="AP28">
            <v>58611</v>
          </cell>
          <cell r="AQ28">
            <v>113369.272</v>
          </cell>
          <cell r="AR28">
            <v>65240</v>
          </cell>
          <cell r="AS28">
            <v>165048.94</v>
          </cell>
          <cell r="AT28">
            <v>0</v>
          </cell>
          <cell r="AU28">
            <v>0</v>
          </cell>
          <cell r="AV28">
            <v>0</v>
          </cell>
          <cell r="AW28">
            <v>0</v>
          </cell>
          <cell r="AX28">
            <v>39</v>
          </cell>
          <cell r="AY28">
            <v>5925</v>
          </cell>
          <cell r="AZ28">
            <v>16</v>
          </cell>
          <cell r="BA28">
            <v>1820.82</v>
          </cell>
          <cell r="BD28">
            <v>88953</v>
          </cell>
          <cell r="BE28">
            <v>213577.23</v>
          </cell>
          <cell r="BH28">
            <v>5</v>
          </cell>
          <cell r="BI28">
            <v>38.11</v>
          </cell>
          <cell r="BL28">
            <v>98753</v>
          </cell>
          <cell r="BM28">
            <v>242965.56</v>
          </cell>
          <cell r="BS28">
            <v>22454.78</v>
          </cell>
          <cell r="BT28">
            <v>3804</v>
          </cell>
          <cell r="BU28">
            <v>9112.3580602999991</v>
          </cell>
          <cell r="BX28">
            <v>12422</v>
          </cell>
          <cell r="BY28">
            <v>36951.730320900002</v>
          </cell>
          <cell r="CB28">
            <v>512</v>
          </cell>
          <cell r="CC28">
            <v>3664.67</v>
          </cell>
          <cell r="CD28">
            <v>1689</v>
          </cell>
          <cell r="CE28">
            <v>8037.99</v>
          </cell>
          <cell r="CF28">
            <v>2750</v>
          </cell>
          <cell r="CG28">
            <v>10141.77</v>
          </cell>
          <cell r="CH28">
            <v>3964</v>
          </cell>
          <cell r="CI28">
            <v>13128.43</v>
          </cell>
          <cell r="CJ28">
            <v>7</v>
          </cell>
          <cell r="CK28">
            <v>108.46</v>
          </cell>
          <cell r="CL28">
            <v>52</v>
          </cell>
          <cell r="CM28">
            <v>729</v>
          </cell>
          <cell r="CN28">
            <v>1</v>
          </cell>
          <cell r="CO28">
            <v>1.3</v>
          </cell>
          <cell r="CP28">
            <v>3</v>
          </cell>
          <cell r="CQ28">
            <v>5.3</v>
          </cell>
          <cell r="CR28">
            <v>1</v>
          </cell>
          <cell r="CS28">
            <v>3</v>
          </cell>
          <cell r="CT28">
            <v>2</v>
          </cell>
          <cell r="CU28">
            <v>0</v>
          </cell>
          <cell r="CV28">
            <v>130</v>
          </cell>
          <cell r="CW28">
            <v>1386.42</v>
          </cell>
          <cell r="CX28">
            <v>241</v>
          </cell>
          <cell r="CY28">
            <v>1856.88</v>
          </cell>
          <cell r="CZ28">
            <v>3401</v>
          </cell>
          <cell r="DA28">
            <v>15305.619999999999</v>
          </cell>
          <cell r="DB28">
            <v>5951</v>
          </cell>
          <cell r="DC28">
            <v>23757.599999999999</v>
          </cell>
        </row>
        <row r="29">
          <cell r="C29">
            <v>240</v>
          </cell>
          <cell r="D29">
            <v>323</v>
          </cell>
          <cell r="E29">
            <v>452</v>
          </cell>
          <cell r="F29">
            <v>517</v>
          </cell>
          <cell r="G29">
            <v>1532</v>
          </cell>
          <cell r="H29">
            <v>304154.98963689746</v>
          </cell>
          <cell r="I29">
            <v>572427.9377151567</v>
          </cell>
          <cell r="J29">
            <v>2084181.1971842102</v>
          </cell>
          <cell r="K29">
            <v>6986484.5960279144</v>
          </cell>
          <cell r="L29">
            <v>9947248.7205641791</v>
          </cell>
          <cell r="M29">
            <v>377723.45334145735</v>
          </cell>
          <cell r="N29">
            <v>696681.25277666328</v>
          </cell>
          <cell r="O29">
            <v>1570042.766996528</v>
          </cell>
          <cell r="P29">
            <v>7397463.7423387524</v>
          </cell>
          <cell r="Q29">
            <v>10041911.215453399</v>
          </cell>
          <cell r="R29">
            <v>124.18782075296102</v>
          </cell>
          <cell r="S29">
            <v>121.70636806398079</v>
          </cell>
          <cell r="T29">
            <v>75.331394847900071</v>
          </cell>
          <cell r="U29">
            <v>105.88248840546353</v>
          </cell>
          <cell r="V29">
            <v>100.95164499801359</v>
          </cell>
          <cell r="AN29">
            <v>50135</v>
          </cell>
          <cell r="AO29">
            <v>148857.67000000001</v>
          </cell>
          <cell r="AP29">
            <v>83711</v>
          </cell>
          <cell r="AQ29">
            <v>197731.98199999999</v>
          </cell>
          <cell r="AR29">
            <v>215050</v>
          </cell>
          <cell r="AS29">
            <v>745839.31</v>
          </cell>
          <cell r="AT29">
            <v>35</v>
          </cell>
          <cell r="AU29">
            <v>85.4</v>
          </cell>
          <cell r="AV29">
            <v>1239</v>
          </cell>
          <cell r="AW29">
            <v>2284.89</v>
          </cell>
          <cell r="AX29">
            <v>125</v>
          </cell>
          <cell r="AY29">
            <v>24145.14</v>
          </cell>
          <cell r="AZ29">
            <v>209</v>
          </cell>
          <cell r="BA29">
            <v>19942.57</v>
          </cell>
          <cell r="BD29">
            <v>387019</v>
          </cell>
          <cell r="BE29">
            <v>718856.31</v>
          </cell>
          <cell r="BH29">
            <v>2532</v>
          </cell>
          <cell r="BI29">
            <v>725.08</v>
          </cell>
          <cell r="BL29">
            <v>490455</v>
          </cell>
          <cell r="BM29">
            <v>965145.58600000013</v>
          </cell>
          <cell r="BS29">
            <v>412730.62107792194</v>
          </cell>
          <cell r="BT29">
            <v>60837</v>
          </cell>
          <cell r="BU29">
            <v>87448.821855999995</v>
          </cell>
          <cell r="BX29">
            <v>350627</v>
          </cell>
          <cell r="BY29">
            <v>574253.8486577</v>
          </cell>
          <cell r="CB29">
            <v>1780</v>
          </cell>
          <cell r="CC29">
            <v>9792.1</v>
          </cell>
          <cell r="CD29">
            <v>16359</v>
          </cell>
          <cell r="CE29">
            <v>59287.258999999998</v>
          </cell>
          <cell r="CF29">
            <v>7382</v>
          </cell>
          <cell r="CG29">
            <v>28135.559999999998</v>
          </cell>
          <cell r="CH29">
            <v>53601</v>
          </cell>
          <cell r="CI29">
            <v>155596.51999999999</v>
          </cell>
          <cell r="CJ29">
            <v>99</v>
          </cell>
          <cell r="CK29">
            <v>1063.8800000000001</v>
          </cell>
          <cell r="CL29">
            <v>421</v>
          </cell>
          <cell r="CM29">
            <v>3397.02</v>
          </cell>
          <cell r="CN29">
            <v>3024</v>
          </cell>
          <cell r="CO29">
            <v>5897.84</v>
          </cell>
          <cell r="CP29">
            <v>3083</v>
          </cell>
          <cell r="CQ29">
            <v>6131.93</v>
          </cell>
          <cell r="CR29">
            <v>1</v>
          </cell>
          <cell r="CS29">
            <v>3</v>
          </cell>
          <cell r="CT29">
            <v>18</v>
          </cell>
          <cell r="CU29">
            <v>8035.47</v>
          </cell>
          <cell r="CV29">
            <v>328</v>
          </cell>
          <cell r="CW29">
            <v>6744.08</v>
          </cell>
          <cell r="CX29">
            <v>973</v>
          </cell>
          <cell r="CY29">
            <v>23445.140000000003</v>
          </cell>
          <cell r="CZ29">
            <v>12614</v>
          </cell>
          <cell r="DA29">
            <v>51636.459999999992</v>
          </cell>
          <cell r="DB29">
            <v>74455</v>
          </cell>
          <cell r="DC29">
            <v>255893.33900000004</v>
          </cell>
        </row>
        <row r="32">
          <cell r="B32" t="str">
            <v>Karnataka Bank Ltd</v>
          </cell>
          <cell r="C32">
            <v>162</v>
          </cell>
          <cell r="D32">
            <v>147</v>
          </cell>
          <cell r="E32">
            <v>97</v>
          </cell>
          <cell r="F32">
            <v>77</v>
          </cell>
          <cell r="G32">
            <v>483</v>
          </cell>
          <cell r="H32">
            <v>370761</v>
          </cell>
          <cell r="I32">
            <v>683737</v>
          </cell>
          <cell r="J32">
            <v>1087986</v>
          </cell>
          <cell r="K32">
            <v>1500055</v>
          </cell>
          <cell r="L32">
            <v>3642539</v>
          </cell>
          <cell r="M32">
            <v>177598.5466272</v>
          </cell>
          <cell r="N32">
            <v>391900.31129619997</v>
          </cell>
          <cell r="O32">
            <v>666433.44572620001</v>
          </cell>
          <cell r="P32">
            <v>681319.00610310002</v>
          </cell>
          <cell r="Q32">
            <v>1917251.3097527002</v>
          </cell>
          <cell r="R32">
            <v>47.901086313609035</v>
          </cell>
          <cell r="S32">
            <v>57.317405858714679</v>
          </cell>
          <cell r="T32">
            <v>61.253862248797319</v>
          </cell>
          <cell r="U32">
            <v>45.419601688144766</v>
          </cell>
          <cell r="V32">
            <v>52.635024903033298</v>
          </cell>
          <cell r="AN32">
            <v>5846</v>
          </cell>
          <cell r="AO32">
            <v>7582</v>
          </cell>
          <cell r="AP32">
            <v>30375</v>
          </cell>
          <cell r="AQ32">
            <v>22417</v>
          </cell>
          <cell r="AR32">
            <v>44159</v>
          </cell>
          <cell r="AS32">
            <v>36246</v>
          </cell>
          <cell r="AT32">
            <v>7</v>
          </cell>
          <cell r="AU32">
            <v>40</v>
          </cell>
          <cell r="AV32">
            <v>12</v>
          </cell>
          <cell r="AW32">
            <v>115</v>
          </cell>
          <cell r="AX32">
            <v>0</v>
          </cell>
          <cell r="AY32">
            <v>0</v>
          </cell>
          <cell r="AZ32">
            <v>0</v>
          </cell>
          <cell r="BA32">
            <v>0</v>
          </cell>
          <cell r="BD32">
            <v>111226</v>
          </cell>
          <cell r="BE32">
            <v>126191</v>
          </cell>
          <cell r="BH32">
            <v>24</v>
          </cell>
          <cell r="BI32">
            <v>1</v>
          </cell>
          <cell r="BL32">
            <v>161371</v>
          </cell>
          <cell r="BM32">
            <v>170417.1</v>
          </cell>
          <cell r="BS32">
            <v>138167.163</v>
          </cell>
          <cell r="BT32">
            <v>1081</v>
          </cell>
          <cell r="BU32">
            <v>4934.47</v>
          </cell>
          <cell r="BX32">
            <v>21937</v>
          </cell>
          <cell r="BY32">
            <v>56098.18</v>
          </cell>
          <cell r="CB32">
            <v>1142</v>
          </cell>
          <cell r="CC32">
            <v>2596</v>
          </cell>
          <cell r="CD32">
            <v>2591</v>
          </cell>
          <cell r="CE32">
            <v>11961</v>
          </cell>
          <cell r="CF32">
            <v>10303</v>
          </cell>
          <cell r="CG32">
            <v>14239</v>
          </cell>
          <cell r="CH32">
            <v>17497</v>
          </cell>
          <cell r="CI32">
            <v>37767</v>
          </cell>
          <cell r="CJ32">
            <v>5</v>
          </cell>
          <cell r="CK32">
            <v>17</v>
          </cell>
          <cell r="CL32">
            <v>14</v>
          </cell>
          <cell r="CM32">
            <v>105</v>
          </cell>
          <cell r="CN32">
            <v>7</v>
          </cell>
          <cell r="CO32">
            <v>12</v>
          </cell>
          <cell r="CP32">
            <v>11</v>
          </cell>
          <cell r="CQ32">
            <v>98</v>
          </cell>
          <cell r="CR32">
            <v>0</v>
          </cell>
          <cell r="CS32">
            <v>0</v>
          </cell>
          <cell r="CT32">
            <v>1</v>
          </cell>
          <cell r="CU32">
            <v>2</v>
          </cell>
          <cell r="CV32">
            <v>144</v>
          </cell>
          <cell r="CW32">
            <v>1044</v>
          </cell>
          <cell r="CX32">
            <v>407</v>
          </cell>
          <cell r="CY32">
            <v>3491</v>
          </cell>
          <cell r="CZ32">
            <v>11601</v>
          </cell>
          <cell r="DA32">
            <v>17908</v>
          </cell>
          <cell r="DB32">
            <v>20521</v>
          </cell>
          <cell r="DC32">
            <v>53424</v>
          </cell>
        </row>
        <row r="33">
          <cell r="B33" t="str">
            <v>Kotak Mahendra Bank</v>
          </cell>
          <cell r="C33">
            <v>30</v>
          </cell>
          <cell r="D33">
            <v>28</v>
          </cell>
          <cell r="E33">
            <v>38</v>
          </cell>
          <cell r="F33">
            <v>59</v>
          </cell>
          <cell r="G33">
            <v>155</v>
          </cell>
          <cell r="H33">
            <v>91135.433100299997</v>
          </cell>
          <cell r="I33">
            <v>73116.203468799999</v>
          </cell>
          <cell r="J33">
            <v>187902.947793</v>
          </cell>
          <cell r="K33">
            <v>1395239.1178900001</v>
          </cell>
          <cell r="L33">
            <v>1747393.7022521002</v>
          </cell>
          <cell r="M33">
            <v>31722.6787988623</v>
          </cell>
          <cell r="N33">
            <v>12802.863501100001</v>
          </cell>
          <cell r="O33">
            <v>64694.737537678797</v>
          </cell>
          <cell r="P33">
            <v>1150975.21009063</v>
          </cell>
          <cell r="Q33">
            <v>1260195.4899282712</v>
          </cell>
          <cell r="R33">
            <v>34.808282267062459</v>
          </cell>
          <cell r="S33">
            <v>17.510295794506362</v>
          </cell>
          <cell r="T33">
            <v>34.429868342964276</v>
          </cell>
          <cell r="U33">
            <v>82.493043330897507</v>
          </cell>
          <cell r="V33">
            <v>72.118577988697595</v>
          </cell>
          <cell r="AN33">
            <v>20192</v>
          </cell>
          <cell r="AO33">
            <v>9226.23</v>
          </cell>
          <cell r="AP33">
            <v>0</v>
          </cell>
          <cell r="AQ33">
            <v>0</v>
          </cell>
          <cell r="AR33">
            <v>0</v>
          </cell>
          <cell r="AS33">
            <v>0</v>
          </cell>
          <cell r="AT33">
            <v>0</v>
          </cell>
          <cell r="AU33">
            <v>0</v>
          </cell>
          <cell r="AV33">
            <v>0</v>
          </cell>
          <cell r="AW33">
            <v>0</v>
          </cell>
          <cell r="AX33">
            <v>0</v>
          </cell>
          <cell r="AY33">
            <v>0</v>
          </cell>
          <cell r="AZ33">
            <v>0</v>
          </cell>
          <cell r="BA33">
            <v>0</v>
          </cell>
          <cell r="BD33">
            <v>38688</v>
          </cell>
          <cell r="BE33">
            <v>27841.279999999999</v>
          </cell>
          <cell r="BH33">
            <v>0</v>
          </cell>
          <cell r="BI33">
            <v>0</v>
          </cell>
          <cell r="BL33">
            <v>61852</v>
          </cell>
          <cell r="BM33">
            <v>54613.65</v>
          </cell>
          <cell r="BS33">
            <v>25528.0943463203</v>
          </cell>
          <cell r="BT33">
            <v>0</v>
          </cell>
          <cell r="BU33">
            <v>0</v>
          </cell>
          <cell r="BX33">
            <v>2183</v>
          </cell>
          <cell r="BY33">
            <v>4179.0980767000001</v>
          </cell>
          <cell r="CB33">
            <v>334</v>
          </cell>
          <cell r="CC33">
            <v>524.91</v>
          </cell>
          <cell r="CD33">
            <v>568</v>
          </cell>
          <cell r="CE33">
            <v>2416.5700000000002</v>
          </cell>
          <cell r="CF33">
            <v>1357</v>
          </cell>
          <cell r="CG33">
            <v>1784.41</v>
          </cell>
          <cell r="CH33">
            <v>1922</v>
          </cell>
          <cell r="CI33">
            <v>4934.34</v>
          </cell>
          <cell r="CJ33">
            <v>4</v>
          </cell>
          <cell r="CK33">
            <v>5.21</v>
          </cell>
          <cell r="CL33">
            <v>65</v>
          </cell>
          <cell r="CM33">
            <v>2753.88</v>
          </cell>
          <cell r="CN33">
            <v>1</v>
          </cell>
          <cell r="CO33">
            <v>0.01</v>
          </cell>
          <cell r="CP33">
            <v>7</v>
          </cell>
          <cell r="CQ33">
            <v>11.02</v>
          </cell>
          <cell r="CR33">
            <v>0</v>
          </cell>
          <cell r="CS33">
            <v>0</v>
          </cell>
          <cell r="CT33">
            <v>2</v>
          </cell>
          <cell r="CU33">
            <v>1.51</v>
          </cell>
          <cell r="CV33">
            <v>30</v>
          </cell>
          <cell r="CW33">
            <v>712.86</v>
          </cell>
          <cell r="CX33">
            <v>212</v>
          </cell>
          <cell r="CY33">
            <v>10677.67</v>
          </cell>
          <cell r="CZ33">
            <v>1726</v>
          </cell>
          <cell r="DA33">
            <v>3027.4000000000005</v>
          </cell>
          <cell r="DB33">
            <v>2776</v>
          </cell>
          <cell r="DC33">
            <v>20794.990000000002</v>
          </cell>
        </row>
        <row r="34">
          <cell r="B34" t="str">
            <v>Cathelic Syrian Bank Ltd.</v>
          </cell>
          <cell r="C34">
            <v>4</v>
          </cell>
          <cell r="D34">
            <v>0</v>
          </cell>
          <cell r="E34">
            <v>6</v>
          </cell>
          <cell r="F34">
            <v>6</v>
          </cell>
          <cell r="G34">
            <v>16</v>
          </cell>
          <cell r="H34">
            <v>1043</v>
          </cell>
          <cell r="I34">
            <v>0</v>
          </cell>
          <cell r="J34">
            <v>58167</v>
          </cell>
          <cell r="K34">
            <v>0</v>
          </cell>
          <cell r="L34">
            <v>59210</v>
          </cell>
          <cell r="M34">
            <v>5741.45</v>
          </cell>
          <cell r="N34">
            <v>0</v>
          </cell>
          <cell r="O34">
            <v>43015.77</v>
          </cell>
          <cell r="P34">
            <v>0</v>
          </cell>
          <cell r="Q34">
            <v>48757.219999999994</v>
          </cell>
          <cell r="R34">
            <v>550.47459252157239</v>
          </cell>
          <cell r="S34" t="e">
            <v>#DIV/0!</v>
          </cell>
          <cell r="T34">
            <v>73.952189385734172</v>
          </cell>
          <cell r="U34" t="e">
            <v>#DIV/0!</v>
          </cell>
          <cell r="V34">
            <v>82.346259077858463</v>
          </cell>
          <cell r="AN34">
            <v>27</v>
          </cell>
          <cell r="AO34">
            <v>32</v>
          </cell>
          <cell r="AP34">
            <v>0</v>
          </cell>
          <cell r="AQ34">
            <v>0</v>
          </cell>
          <cell r="AR34">
            <v>740</v>
          </cell>
          <cell r="AS34">
            <v>814.48</v>
          </cell>
          <cell r="AT34">
            <v>0</v>
          </cell>
          <cell r="AU34">
            <v>0</v>
          </cell>
          <cell r="AV34">
            <v>0</v>
          </cell>
          <cell r="AW34">
            <v>0</v>
          </cell>
          <cell r="AX34">
            <v>0</v>
          </cell>
          <cell r="AY34">
            <v>0</v>
          </cell>
          <cell r="AZ34">
            <v>0</v>
          </cell>
          <cell r="BA34">
            <v>0</v>
          </cell>
          <cell r="BD34">
            <v>9262</v>
          </cell>
          <cell r="BE34">
            <v>10224.84</v>
          </cell>
          <cell r="BH34">
            <v>9</v>
          </cell>
          <cell r="BI34">
            <v>0.1</v>
          </cell>
          <cell r="BL34">
            <v>0</v>
          </cell>
          <cell r="BM34">
            <v>0</v>
          </cell>
          <cell r="BS34">
            <v>6539.509</v>
          </cell>
          <cell r="BT34">
            <v>1</v>
          </cell>
          <cell r="BU34">
            <v>1.35</v>
          </cell>
          <cell r="BX34">
            <v>1</v>
          </cell>
          <cell r="BY34">
            <v>1.35</v>
          </cell>
          <cell r="CB34">
            <v>301</v>
          </cell>
          <cell r="CC34">
            <v>348.22</v>
          </cell>
          <cell r="CD34">
            <v>720</v>
          </cell>
          <cell r="CE34">
            <v>1366.35</v>
          </cell>
          <cell r="CF34">
            <v>1392</v>
          </cell>
          <cell r="CG34">
            <v>2160.7399999999998</v>
          </cell>
          <cell r="CH34">
            <v>2930</v>
          </cell>
          <cell r="CI34">
            <v>5251.49</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1693</v>
          </cell>
          <cell r="DA34">
            <v>2508.96</v>
          </cell>
          <cell r="DB34">
            <v>3650</v>
          </cell>
          <cell r="DC34">
            <v>6617.84</v>
          </cell>
        </row>
        <row r="35">
          <cell r="B35" t="str">
            <v>City Union Bank Ltd</v>
          </cell>
          <cell r="C35">
            <v>0</v>
          </cell>
          <cell r="D35">
            <v>5</v>
          </cell>
          <cell r="E35">
            <v>8</v>
          </cell>
          <cell r="F35">
            <v>17</v>
          </cell>
          <cell r="G35">
            <v>30</v>
          </cell>
          <cell r="H35">
            <v>1803.7979427</v>
          </cell>
          <cell r="I35">
            <v>10428.511246100001</v>
          </cell>
          <cell r="J35">
            <v>24285.687299599998</v>
          </cell>
          <cell r="K35">
            <v>137145.7597313</v>
          </cell>
          <cell r="L35">
            <v>173663.75621970001</v>
          </cell>
          <cell r="M35">
            <v>2467.169848</v>
          </cell>
          <cell r="N35">
            <v>11278.08445</v>
          </cell>
          <cell r="O35">
            <v>22725.643904</v>
          </cell>
          <cell r="P35">
            <v>92380.180894000005</v>
          </cell>
          <cell r="Q35">
            <v>128851.079096</v>
          </cell>
          <cell r="R35">
            <v>136.77639771043519</v>
          </cell>
          <cell r="S35">
            <v>108.14663937978412</v>
          </cell>
          <cell r="T35">
            <v>93.576284762483567</v>
          </cell>
          <cell r="U35">
            <v>67.359122932414365</v>
          </cell>
          <cell r="V35">
            <v>74.195722758058963</v>
          </cell>
          <cell r="AN35">
            <v>16</v>
          </cell>
          <cell r="AO35">
            <v>114</v>
          </cell>
          <cell r="AP35">
            <v>233</v>
          </cell>
          <cell r="AQ35">
            <v>392.64</v>
          </cell>
          <cell r="AR35">
            <v>569</v>
          </cell>
          <cell r="AS35">
            <v>4745.1899999999996</v>
          </cell>
          <cell r="AT35">
            <v>0</v>
          </cell>
          <cell r="AU35">
            <v>0</v>
          </cell>
          <cell r="AV35">
            <v>0</v>
          </cell>
          <cell r="AW35">
            <v>0</v>
          </cell>
          <cell r="AX35">
            <v>0</v>
          </cell>
          <cell r="AY35">
            <v>0</v>
          </cell>
          <cell r="AZ35">
            <v>0</v>
          </cell>
          <cell r="BA35">
            <v>0</v>
          </cell>
          <cell r="BD35">
            <v>2035</v>
          </cell>
          <cell r="BE35">
            <v>1336</v>
          </cell>
          <cell r="BH35">
            <v>0</v>
          </cell>
          <cell r="BI35">
            <v>0</v>
          </cell>
          <cell r="BL35">
            <v>2102</v>
          </cell>
          <cell r="BM35">
            <v>1490.39</v>
          </cell>
          <cell r="BS35">
            <v>5283.07</v>
          </cell>
          <cell r="BT35">
            <v>1255</v>
          </cell>
          <cell r="BU35">
            <v>971.25724000000002</v>
          </cell>
          <cell r="BX35">
            <v>2251</v>
          </cell>
          <cell r="BY35">
            <v>1878.599406</v>
          </cell>
          <cell r="CB35">
            <v>61</v>
          </cell>
          <cell r="CC35">
            <v>168</v>
          </cell>
          <cell r="CD35">
            <v>144</v>
          </cell>
          <cell r="CE35">
            <v>1312</v>
          </cell>
          <cell r="CF35">
            <v>205</v>
          </cell>
          <cell r="CG35">
            <v>356.75</v>
          </cell>
          <cell r="CH35">
            <v>396</v>
          </cell>
          <cell r="CI35">
            <v>1723</v>
          </cell>
          <cell r="CJ35">
            <v>0</v>
          </cell>
          <cell r="CK35">
            <v>0</v>
          </cell>
          <cell r="CL35">
            <v>1</v>
          </cell>
          <cell r="CM35">
            <v>1</v>
          </cell>
          <cell r="CN35">
            <v>0</v>
          </cell>
          <cell r="CO35">
            <v>0</v>
          </cell>
          <cell r="CP35">
            <v>0</v>
          </cell>
          <cell r="CQ35">
            <v>0</v>
          </cell>
          <cell r="CR35">
            <v>0</v>
          </cell>
          <cell r="CS35">
            <v>0</v>
          </cell>
          <cell r="CT35">
            <v>0</v>
          </cell>
          <cell r="CU35">
            <v>0</v>
          </cell>
          <cell r="CV35">
            <v>1</v>
          </cell>
          <cell r="CW35">
            <v>30</v>
          </cell>
          <cell r="CX35">
            <v>11</v>
          </cell>
          <cell r="CY35">
            <v>137</v>
          </cell>
          <cell r="CZ35">
            <v>267</v>
          </cell>
          <cell r="DA35">
            <v>554.75</v>
          </cell>
          <cell r="DB35">
            <v>552</v>
          </cell>
          <cell r="DC35">
            <v>3173</v>
          </cell>
        </row>
        <row r="36">
          <cell r="B36" t="str">
            <v>Dhanalaxmi Bank Ltd.</v>
          </cell>
          <cell r="C36">
            <v>0</v>
          </cell>
          <cell r="D36">
            <v>1</v>
          </cell>
          <cell r="E36">
            <v>2</v>
          </cell>
          <cell r="F36">
            <v>9</v>
          </cell>
          <cell r="G36">
            <v>12</v>
          </cell>
          <cell r="H36">
            <v>0</v>
          </cell>
          <cell r="I36">
            <v>618</v>
          </cell>
          <cell r="J36">
            <v>2658</v>
          </cell>
          <cell r="K36">
            <v>30655</v>
          </cell>
          <cell r="L36">
            <v>33931</v>
          </cell>
          <cell r="M36">
            <v>0</v>
          </cell>
          <cell r="N36">
            <v>387</v>
          </cell>
          <cell r="O36">
            <v>1872</v>
          </cell>
          <cell r="P36">
            <v>42422</v>
          </cell>
          <cell r="Q36">
            <v>44681</v>
          </cell>
          <cell r="R36" t="e">
            <v>#DIV/0!</v>
          </cell>
          <cell r="S36">
            <v>62.621359223300978</v>
          </cell>
          <cell r="T36">
            <v>70.42889390519187</v>
          </cell>
          <cell r="U36">
            <v>138.38525526015331</v>
          </cell>
          <cell r="V36">
            <v>131.68194276620198</v>
          </cell>
          <cell r="AN36">
            <v>6</v>
          </cell>
          <cell r="AO36">
            <v>4</v>
          </cell>
          <cell r="AP36">
            <v>0</v>
          </cell>
          <cell r="AQ36">
            <v>0</v>
          </cell>
          <cell r="AR36">
            <v>0</v>
          </cell>
          <cell r="AS36">
            <v>0</v>
          </cell>
          <cell r="AT36">
            <v>0</v>
          </cell>
          <cell r="AU36">
            <v>0</v>
          </cell>
          <cell r="AV36">
            <v>0</v>
          </cell>
          <cell r="AW36">
            <v>0</v>
          </cell>
          <cell r="AX36">
            <v>0</v>
          </cell>
          <cell r="AY36">
            <v>0</v>
          </cell>
          <cell r="AZ36">
            <v>0</v>
          </cell>
          <cell r="BA36">
            <v>0</v>
          </cell>
          <cell r="BD36">
            <v>0</v>
          </cell>
          <cell r="BE36">
            <v>0</v>
          </cell>
          <cell r="BH36">
            <v>0</v>
          </cell>
          <cell r="BI36">
            <v>0</v>
          </cell>
          <cell r="BL36">
            <v>13</v>
          </cell>
          <cell r="BM36">
            <v>12</v>
          </cell>
          <cell r="BS36">
            <v>3843.4059999999999</v>
          </cell>
          <cell r="BT36">
            <v>0</v>
          </cell>
          <cell r="BU36">
            <v>0</v>
          </cell>
          <cell r="BX36">
            <v>0</v>
          </cell>
          <cell r="BY36">
            <v>0</v>
          </cell>
          <cell r="CB36">
            <v>0</v>
          </cell>
          <cell r="CC36">
            <v>0</v>
          </cell>
          <cell r="CD36">
            <v>400</v>
          </cell>
          <cell r="CE36">
            <v>896</v>
          </cell>
          <cell r="CF36">
            <v>0</v>
          </cell>
          <cell r="CG36">
            <v>0</v>
          </cell>
          <cell r="CH36">
            <v>612</v>
          </cell>
          <cell r="CI36">
            <v>812</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1012</v>
          </cell>
          <cell r="DC36">
            <v>1708</v>
          </cell>
        </row>
        <row r="37">
          <cell r="B37" t="str">
            <v>Federal Bank Ltd.</v>
          </cell>
          <cell r="C37">
            <v>21</v>
          </cell>
          <cell r="D37">
            <v>35</v>
          </cell>
          <cell r="E37">
            <v>22</v>
          </cell>
          <cell r="F37">
            <v>23</v>
          </cell>
          <cell r="G37">
            <v>101</v>
          </cell>
          <cell r="H37">
            <v>32607.119999999999</v>
          </cell>
          <cell r="I37">
            <v>53338.07</v>
          </cell>
          <cell r="J37">
            <v>62245.86</v>
          </cell>
          <cell r="K37">
            <v>257635.72</v>
          </cell>
          <cell r="L37">
            <v>405826.77</v>
          </cell>
          <cell r="M37">
            <v>33514.339999999997</v>
          </cell>
          <cell r="N37">
            <v>56015.89</v>
          </cell>
          <cell r="O37">
            <v>88042.96</v>
          </cell>
          <cell r="P37">
            <v>557149</v>
          </cell>
          <cell r="Q37">
            <v>734722.19</v>
          </cell>
          <cell r="R37">
            <v>102.78227577289867</v>
          </cell>
          <cell r="S37">
            <v>105.02046661980833</v>
          </cell>
          <cell r="T37">
            <v>141.44388076572483</v>
          </cell>
          <cell r="U37">
            <v>216.25456283779286</v>
          </cell>
          <cell r="V37">
            <v>181.04330327937703</v>
          </cell>
          <cell r="AN37">
            <v>681</v>
          </cell>
          <cell r="AO37">
            <v>962</v>
          </cell>
          <cell r="AP37">
            <v>7726</v>
          </cell>
          <cell r="AQ37">
            <v>14008.5</v>
          </cell>
          <cell r="AR37">
            <v>23455</v>
          </cell>
          <cell r="AS37">
            <v>58821.97</v>
          </cell>
          <cell r="AT37">
            <v>0</v>
          </cell>
          <cell r="AU37">
            <v>0</v>
          </cell>
          <cell r="AV37">
            <v>0</v>
          </cell>
          <cell r="AW37">
            <v>0</v>
          </cell>
          <cell r="AX37">
            <v>0</v>
          </cell>
          <cell r="AY37">
            <v>0</v>
          </cell>
          <cell r="AZ37">
            <v>0</v>
          </cell>
          <cell r="BA37">
            <v>0</v>
          </cell>
          <cell r="BD37">
            <v>34318</v>
          </cell>
          <cell r="BE37">
            <v>39320</v>
          </cell>
          <cell r="BH37">
            <v>0</v>
          </cell>
          <cell r="BI37">
            <v>0</v>
          </cell>
          <cell r="BL37">
            <v>0</v>
          </cell>
          <cell r="BM37">
            <v>0</v>
          </cell>
          <cell r="BS37">
            <v>30884.858</v>
          </cell>
          <cell r="BT37">
            <v>40062</v>
          </cell>
          <cell r="BU37">
            <v>46150.485999999997</v>
          </cell>
          <cell r="BX37">
            <v>37378</v>
          </cell>
          <cell r="BY37">
            <v>50148.991000000002</v>
          </cell>
          <cell r="CB37">
            <v>5910</v>
          </cell>
          <cell r="CC37">
            <v>15284.9</v>
          </cell>
          <cell r="CD37">
            <v>4933</v>
          </cell>
          <cell r="CE37">
            <v>19753.689999999999</v>
          </cell>
          <cell r="CF37">
            <v>1511</v>
          </cell>
          <cell r="CG37">
            <v>10547</v>
          </cell>
          <cell r="CH37">
            <v>4197</v>
          </cell>
          <cell r="CI37">
            <v>7642</v>
          </cell>
          <cell r="CJ37">
            <v>30</v>
          </cell>
          <cell r="CK37">
            <v>4013.63</v>
          </cell>
          <cell r="CL37">
            <v>32</v>
          </cell>
          <cell r="CM37">
            <v>2443.35</v>
          </cell>
          <cell r="CN37">
            <v>6</v>
          </cell>
          <cell r="CO37">
            <v>2</v>
          </cell>
          <cell r="CP37">
            <v>5</v>
          </cell>
          <cell r="CQ37">
            <v>4</v>
          </cell>
          <cell r="CR37">
            <v>4</v>
          </cell>
          <cell r="CS37">
            <v>30</v>
          </cell>
          <cell r="CT37">
            <v>1</v>
          </cell>
          <cell r="CU37">
            <v>8</v>
          </cell>
          <cell r="CV37">
            <v>0</v>
          </cell>
          <cell r="CW37">
            <v>0</v>
          </cell>
          <cell r="CX37">
            <v>0</v>
          </cell>
          <cell r="CY37">
            <v>0</v>
          </cell>
          <cell r="CZ37">
            <v>7461</v>
          </cell>
          <cell r="DA37">
            <v>29877.530000000002</v>
          </cell>
          <cell r="DB37">
            <v>9168</v>
          </cell>
          <cell r="DC37">
            <v>29851.039999999997</v>
          </cell>
        </row>
        <row r="38">
          <cell r="B38" t="str">
            <v>J and K Bank Ltd</v>
          </cell>
          <cell r="C38">
            <v>0</v>
          </cell>
          <cell r="D38">
            <v>0</v>
          </cell>
          <cell r="E38">
            <v>2</v>
          </cell>
          <cell r="F38">
            <v>6</v>
          </cell>
          <cell r="G38">
            <v>8</v>
          </cell>
          <cell r="H38">
            <v>0</v>
          </cell>
          <cell r="I38">
            <v>0</v>
          </cell>
          <cell r="J38">
            <v>2389</v>
          </cell>
          <cell r="K38">
            <v>74598</v>
          </cell>
          <cell r="L38">
            <v>76987</v>
          </cell>
          <cell r="M38">
            <v>0</v>
          </cell>
          <cell r="N38">
            <v>0</v>
          </cell>
          <cell r="O38">
            <v>4301</v>
          </cell>
          <cell r="P38">
            <v>267763</v>
          </cell>
          <cell r="Q38">
            <v>272064</v>
          </cell>
          <cell r="R38" t="e">
            <v>#DIV/0!</v>
          </cell>
          <cell r="S38" t="e">
            <v>#DIV/0!</v>
          </cell>
          <cell r="T38">
            <v>180.03348681456677</v>
          </cell>
          <cell r="U38">
            <v>358.94125847877956</v>
          </cell>
          <cell r="V38">
            <v>353.38953329782947</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D38">
            <v>0</v>
          </cell>
          <cell r="BE38">
            <v>0</v>
          </cell>
          <cell r="BH38">
            <v>0</v>
          </cell>
          <cell r="BI38">
            <v>0</v>
          </cell>
          <cell r="BL38">
            <v>0</v>
          </cell>
          <cell r="BM38">
            <v>0</v>
          </cell>
          <cell r="BS38">
            <v>1392.048</v>
          </cell>
          <cell r="BT38">
            <v>0</v>
          </cell>
          <cell r="BU38">
            <v>0</v>
          </cell>
          <cell r="BX38">
            <v>0</v>
          </cell>
          <cell r="BY38">
            <v>0</v>
          </cell>
          <cell r="CB38">
            <v>11</v>
          </cell>
          <cell r="CC38">
            <v>45</v>
          </cell>
          <cell r="CD38">
            <v>29</v>
          </cell>
          <cell r="CE38">
            <v>99</v>
          </cell>
          <cell r="CF38">
            <v>67</v>
          </cell>
          <cell r="CG38">
            <v>5687</v>
          </cell>
          <cell r="CH38">
            <v>872</v>
          </cell>
          <cell r="CI38">
            <v>30401</v>
          </cell>
          <cell r="CJ38">
            <v>0</v>
          </cell>
          <cell r="CK38">
            <v>0</v>
          </cell>
          <cell r="CL38">
            <v>6</v>
          </cell>
          <cell r="CM38">
            <v>33</v>
          </cell>
          <cell r="CN38">
            <v>0</v>
          </cell>
          <cell r="CO38">
            <v>0</v>
          </cell>
          <cell r="CP38">
            <v>0</v>
          </cell>
          <cell r="CQ38">
            <v>0</v>
          </cell>
          <cell r="CR38">
            <v>0</v>
          </cell>
          <cell r="CS38">
            <v>0</v>
          </cell>
          <cell r="CT38">
            <v>0</v>
          </cell>
          <cell r="CU38">
            <v>0</v>
          </cell>
          <cell r="CV38">
            <v>0</v>
          </cell>
          <cell r="CW38">
            <v>0</v>
          </cell>
          <cell r="CX38">
            <v>0</v>
          </cell>
          <cell r="CY38">
            <v>0</v>
          </cell>
          <cell r="CZ38">
            <v>78</v>
          </cell>
          <cell r="DA38">
            <v>5732</v>
          </cell>
          <cell r="DB38">
            <v>907</v>
          </cell>
          <cell r="DC38">
            <v>30533</v>
          </cell>
        </row>
        <row r="39">
          <cell r="B39" t="str">
            <v>Karur Vysya Bank Ltd.</v>
          </cell>
          <cell r="C39">
            <v>1</v>
          </cell>
          <cell r="D39">
            <v>13</v>
          </cell>
          <cell r="E39">
            <v>15</v>
          </cell>
          <cell r="F39">
            <v>23</v>
          </cell>
          <cell r="G39">
            <v>52</v>
          </cell>
          <cell r="H39">
            <v>2450</v>
          </cell>
          <cell r="I39">
            <v>22284</v>
          </cell>
          <cell r="J39">
            <v>69517</v>
          </cell>
          <cell r="K39">
            <v>311435</v>
          </cell>
          <cell r="L39">
            <v>405686</v>
          </cell>
          <cell r="M39">
            <v>2395</v>
          </cell>
          <cell r="N39">
            <v>20459</v>
          </cell>
          <cell r="O39">
            <v>46858</v>
          </cell>
          <cell r="P39">
            <v>195038</v>
          </cell>
          <cell r="Q39">
            <v>264750</v>
          </cell>
          <cell r="R39">
            <v>97.755102040816325</v>
          </cell>
          <cell r="S39">
            <v>91.81026745647101</v>
          </cell>
          <cell r="T39">
            <v>67.405095156580401</v>
          </cell>
          <cell r="U39">
            <v>62.625588003917358</v>
          </cell>
          <cell r="V39">
            <v>65.259831495294378</v>
          </cell>
          <cell r="AN39">
            <v>2703</v>
          </cell>
          <cell r="AO39">
            <v>3208.9</v>
          </cell>
          <cell r="AP39">
            <v>5</v>
          </cell>
          <cell r="AQ39">
            <v>14</v>
          </cell>
          <cell r="AR39">
            <v>2478</v>
          </cell>
          <cell r="AS39">
            <v>6478.42</v>
          </cell>
          <cell r="AT39">
            <v>0</v>
          </cell>
          <cell r="AU39">
            <v>0</v>
          </cell>
          <cell r="AV39">
            <v>0</v>
          </cell>
          <cell r="AW39">
            <v>0</v>
          </cell>
          <cell r="AX39">
            <v>0</v>
          </cell>
          <cell r="AY39">
            <v>0</v>
          </cell>
          <cell r="AZ39">
            <v>0</v>
          </cell>
          <cell r="BA39">
            <v>0</v>
          </cell>
          <cell r="BD39">
            <v>228</v>
          </cell>
          <cell r="BE39">
            <v>1109</v>
          </cell>
          <cell r="BH39">
            <v>33</v>
          </cell>
          <cell r="BI39">
            <v>8.76</v>
          </cell>
          <cell r="BL39">
            <v>1148</v>
          </cell>
          <cell r="BM39">
            <v>2655</v>
          </cell>
          <cell r="BS39">
            <v>13357.718000000001</v>
          </cell>
          <cell r="BT39">
            <v>25</v>
          </cell>
          <cell r="BU39">
            <v>150</v>
          </cell>
          <cell r="BX39">
            <v>725</v>
          </cell>
          <cell r="BY39">
            <v>6935</v>
          </cell>
          <cell r="CB39">
            <v>60</v>
          </cell>
          <cell r="CC39">
            <v>69.17</v>
          </cell>
          <cell r="CD39">
            <v>160</v>
          </cell>
          <cell r="CE39">
            <v>255.91</v>
          </cell>
          <cell r="CF39">
            <v>502</v>
          </cell>
          <cell r="CG39">
            <v>499</v>
          </cell>
          <cell r="CH39">
            <v>1350</v>
          </cell>
          <cell r="CI39">
            <v>2107.12</v>
          </cell>
          <cell r="CJ39">
            <v>0</v>
          </cell>
          <cell r="CK39">
            <v>0</v>
          </cell>
          <cell r="CL39">
            <v>0</v>
          </cell>
          <cell r="CM39">
            <v>0</v>
          </cell>
          <cell r="CN39">
            <v>1</v>
          </cell>
          <cell r="CO39">
            <v>8</v>
          </cell>
          <cell r="CP39">
            <v>3</v>
          </cell>
          <cell r="CQ39">
            <v>12.34</v>
          </cell>
          <cell r="CR39">
            <v>0</v>
          </cell>
          <cell r="CS39">
            <v>0</v>
          </cell>
          <cell r="CT39">
            <v>0</v>
          </cell>
          <cell r="CU39">
            <v>0</v>
          </cell>
          <cell r="CV39">
            <v>2</v>
          </cell>
          <cell r="CW39">
            <v>2.86</v>
          </cell>
          <cell r="CX39">
            <v>19</v>
          </cell>
          <cell r="CY39">
            <v>4841</v>
          </cell>
          <cell r="CZ39">
            <v>565</v>
          </cell>
          <cell r="DA39">
            <v>579.03</v>
          </cell>
          <cell r="DB39">
            <v>1532</v>
          </cell>
          <cell r="DC39">
            <v>7216.37</v>
          </cell>
        </row>
        <row r="40">
          <cell r="B40" t="str">
            <v>Lakshmi Vilas Bank Ltd</v>
          </cell>
          <cell r="C40">
            <v>3</v>
          </cell>
          <cell r="D40">
            <v>10</v>
          </cell>
          <cell r="E40">
            <v>18</v>
          </cell>
          <cell r="F40">
            <v>21</v>
          </cell>
          <cell r="G40">
            <v>52</v>
          </cell>
          <cell r="H40">
            <v>1028.0999999999999</v>
          </cell>
          <cell r="I40">
            <v>9696.5400000000009</v>
          </cell>
          <cell r="J40">
            <v>64299.13</v>
          </cell>
          <cell r="K40">
            <v>309761.90999999997</v>
          </cell>
          <cell r="L40">
            <v>384785.68</v>
          </cell>
          <cell r="M40">
            <v>606.35</v>
          </cell>
          <cell r="N40">
            <v>3317.64</v>
          </cell>
          <cell r="O40">
            <v>27563.35</v>
          </cell>
          <cell r="P40">
            <v>349575.28</v>
          </cell>
          <cell r="Q40">
            <v>381062.62</v>
          </cell>
          <cell r="R40">
            <v>58.977725902149601</v>
          </cell>
          <cell r="S40">
            <v>34.214678637947138</v>
          </cell>
          <cell r="T40">
            <v>42.867376277097371</v>
          </cell>
          <cell r="U40">
            <v>112.85289401786038</v>
          </cell>
          <cell r="V40">
            <v>99.032432807790556</v>
          </cell>
          <cell r="AN40">
            <v>35</v>
          </cell>
          <cell r="AO40">
            <v>21</v>
          </cell>
          <cell r="AP40">
            <v>1040</v>
          </cell>
          <cell r="AQ40">
            <v>1882</v>
          </cell>
          <cell r="AR40">
            <v>2837</v>
          </cell>
          <cell r="AS40">
            <v>7872</v>
          </cell>
          <cell r="AT40">
            <v>0</v>
          </cell>
          <cell r="AU40">
            <v>0</v>
          </cell>
          <cell r="AV40">
            <v>0</v>
          </cell>
          <cell r="AW40">
            <v>0</v>
          </cell>
          <cell r="AX40">
            <v>22</v>
          </cell>
          <cell r="AY40">
            <v>124.76</v>
          </cell>
          <cell r="AZ40">
            <v>22</v>
          </cell>
          <cell r="BA40">
            <v>124.76</v>
          </cell>
          <cell r="BD40">
            <v>4589</v>
          </cell>
          <cell r="BE40">
            <v>28349</v>
          </cell>
          <cell r="BH40">
            <v>0</v>
          </cell>
          <cell r="BI40">
            <v>0</v>
          </cell>
          <cell r="BL40">
            <v>483</v>
          </cell>
          <cell r="BM40">
            <v>799</v>
          </cell>
          <cell r="BS40">
            <v>16458.633999999998</v>
          </cell>
          <cell r="BT40">
            <v>0</v>
          </cell>
          <cell r="BU40">
            <v>0</v>
          </cell>
          <cell r="BX40">
            <v>0</v>
          </cell>
          <cell r="BY40">
            <v>0</v>
          </cell>
          <cell r="CB40">
            <v>46</v>
          </cell>
          <cell r="CC40">
            <v>48.9</v>
          </cell>
          <cell r="CD40">
            <v>123</v>
          </cell>
          <cell r="CE40">
            <v>311.20999999999998</v>
          </cell>
          <cell r="CF40">
            <v>282</v>
          </cell>
          <cell r="CG40">
            <v>350</v>
          </cell>
          <cell r="CH40">
            <v>775</v>
          </cell>
          <cell r="CI40">
            <v>1512.47</v>
          </cell>
          <cell r="CJ40">
            <v>4</v>
          </cell>
          <cell r="CK40">
            <v>12</v>
          </cell>
          <cell r="CL40">
            <v>5</v>
          </cell>
          <cell r="CM40">
            <v>15.87</v>
          </cell>
          <cell r="CN40">
            <v>0</v>
          </cell>
          <cell r="CO40">
            <v>0</v>
          </cell>
          <cell r="CP40">
            <v>3</v>
          </cell>
          <cell r="CQ40">
            <v>33.6</v>
          </cell>
          <cell r="CR40">
            <v>0</v>
          </cell>
          <cell r="CS40">
            <v>0</v>
          </cell>
          <cell r="CT40">
            <v>0</v>
          </cell>
          <cell r="CU40">
            <v>0</v>
          </cell>
          <cell r="CV40">
            <v>148</v>
          </cell>
          <cell r="CW40">
            <v>120</v>
          </cell>
          <cell r="CX40">
            <v>254</v>
          </cell>
          <cell r="CY40">
            <v>239.54</v>
          </cell>
          <cell r="CZ40">
            <v>480</v>
          </cell>
          <cell r="DA40">
            <v>530.9</v>
          </cell>
          <cell r="DB40">
            <v>1160</v>
          </cell>
          <cell r="DC40">
            <v>2112.69</v>
          </cell>
        </row>
        <row r="41">
          <cell r="B41" t="str">
            <v xml:space="preserve">Ratnakar Bank Ltd </v>
          </cell>
          <cell r="C41">
            <v>3</v>
          </cell>
          <cell r="D41">
            <v>10</v>
          </cell>
          <cell r="E41">
            <v>6</v>
          </cell>
          <cell r="F41">
            <v>6</v>
          </cell>
          <cell r="G41">
            <v>25</v>
          </cell>
          <cell r="H41">
            <v>2601.1101460999998</v>
          </cell>
          <cell r="I41">
            <v>22040.339551559999</v>
          </cell>
          <cell r="J41">
            <v>40234.920686700003</v>
          </cell>
          <cell r="K41">
            <v>170227.269715017</v>
          </cell>
          <cell r="L41">
            <v>235103.64009937699</v>
          </cell>
          <cell r="M41">
            <v>2765.6529283199998</v>
          </cell>
          <cell r="N41">
            <v>37081.131597879801</v>
          </cell>
          <cell r="O41">
            <v>27711.4536062798</v>
          </cell>
          <cell r="P41">
            <v>191705.47371880099</v>
          </cell>
          <cell r="Q41">
            <v>259263.71185128059</v>
          </cell>
          <cell r="R41">
            <v>106.32586753262675</v>
          </cell>
          <cell r="S41">
            <v>168.24210675672293</v>
          </cell>
          <cell r="T41">
            <v>68.874135038223301</v>
          </cell>
          <cell r="U41">
            <v>112.61736973150151</v>
          </cell>
          <cell r="V41">
            <v>110.2763495034323</v>
          </cell>
          <cell r="AN41">
            <v>21166</v>
          </cell>
          <cell r="AO41">
            <v>3192.12</v>
          </cell>
          <cell r="AP41">
            <v>69179</v>
          </cell>
          <cell r="AQ41">
            <v>23964.83</v>
          </cell>
          <cell r="AR41">
            <v>139246</v>
          </cell>
          <cell r="AS41">
            <v>40651.93</v>
          </cell>
          <cell r="AT41">
            <v>0</v>
          </cell>
          <cell r="AU41">
            <v>0</v>
          </cell>
          <cell r="AV41">
            <v>0</v>
          </cell>
          <cell r="AW41">
            <v>0</v>
          </cell>
          <cell r="AX41">
            <v>0</v>
          </cell>
          <cell r="AY41">
            <v>0</v>
          </cell>
          <cell r="AZ41">
            <v>0</v>
          </cell>
          <cell r="BA41">
            <v>0</v>
          </cell>
          <cell r="BD41">
            <v>110708</v>
          </cell>
          <cell r="BE41">
            <v>37051.839999999997</v>
          </cell>
          <cell r="BH41">
            <v>0</v>
          </cell>
          <cell r="BI41">
            <v>0</v>
          </cell>
          <cell r="BL41">
            <v>144123</v>
          </cell>
          <cell r="BM41">
            <v>43116.03</v>
          </cell>
          <cell r="BS41">
            <v>7990.29</v>
          </cell>
          <cell r="BT41">
            <v>1973</v>
          </cell>
          <cell r="BU41">
            <v>4633.8997289999998</v>
          </cell>
          <cell r="BX41">
            <v>6890</v>
          </cell>
          <cell r="BY41">
            <v>23710.1924301</v>
          </cell>
          <cell r="CB41">
            <v>59</v>
          </cell>
          <cell r="CC41">
            <v>47.52</v>
          </cell>
          <cell r="CD41">
            <v>170</v>
          </cell>
          <cell r="CE41">
            <v>124.03</v>
          </cell>
          <cell r="CF41">
            <v>3411</v>
          </cell>
          <cell r="CG41">
            <v>1219.04</v>
          </cell>
          <cell r="CH41">
            <v>8189</v>
          </cell>
          <cell r="CI41">
            <v>2060.41</v>
          </cell>
          <cell r="CJ41">
            <v>6</v>
          </cell>
          <cell r="CK41">
            <v>1.38</v>
          </cell>
          <cell r="CL41">
            <v>8</v>
          </cell>
          <cell r="CM41">
            <v>1.43</v>
          </cell>
          <cell r="CN41">
            <v>7</v>
          </cell>
          <cell r="CO41">
            <v>2.1</v>
          </cell>
          <cell r="CP41">
            <v>12</v>
          </cell>
          <cell r="CQ41">
            <v>2.48</v>
          </cell>
          <cell r="CR41">
            <v>1</v>
          </cell>
          <cell r="CS41">
            <v>0.09</v>
          </cell>
          <cell r="CT41">
            <v>3</v>
          </cell>
          <cell r="CU41">
            <v>0.5</v>
          </cell>
          <cell r="CV41">
            <v>0</v>
          </cell>
          <cell r="CW41">
            <v>0</v>
          </cell>
          <cell r="CX41">
            <v>8</v>
          </cell>
          <cell r="CY41">
            <v>1.74</v>
          </cell>
          <cell r="CZ41">
            <v>3484</v>
          </cell>
          <cell r="DA41">
            <v>1270.1299999999999</v>
          </cell>
          <cell r="DB41">
            <v>8390</v>
          </cell>
          <cell r="DC41">
            <v>2190.5899999999997</v>
          </cell>
        </row>
        <row r="42">
          <cell r="B42" t="str">
            <v>South Indian Bank Ltd</v>
          </cell>
          <cell r="C42">
            <v>1</v>
          </cell>
          <cell r="D42">
            <v>8</v>
          </cell>
          <cell r="E42">
            <v>14</v>
          </cell>
          <cell r="F42">
            <v>23</v>
          </cell>
          <cell r="G42">
            <v>46</v>
          </cell>
          <cell r="H42">
            <v>708</v>
          </cell>
          <cell r="I42">
            <v>9713</v>
          </cell>
          <cell r="J42">
            <v>70081</v>
          </cell>
          <cell r="K42">
            <v>396585</v>
          </cell>
          <cell r="L42">
            <v>477087</v>
          </cell>
          <cell r="M42">
            <v>1619</v>
          </cell>
          <cell r="N42">
            <v>8750</v>
          </cell>
          <cell r="O42">
            <v>70809</v>
          </cell>
          <cell r="P42">
            <v>233048</v>
          </cell>
          <cell r="Q42">
            <v>314226</v>
          </cell>
          <cell r="R42">
            <v>228.67231638418079</v>
          </cell>
          <cell r="S42">
            <v>90.085452486358491</v>
          </cell>
          <cell r="T42">
            <v>101.03879796235785</v>
          </cell>
          <cell r="U42">
            <v>58.763695046459141</v>
          </cell>
          <cell r="V42">
            <v>65.863458865992996</v>
          </cell>
          <cell r="AN42">
            <v>271</v>
          </cell>
          <cell r="AO42">
            <v>400</v>
          </cell>
          <cell r="AP42">
            <v>14522</v>
          </cell>
          <cell r="AQ42">
            <v>16218</v>
          </cell>
          <cell r="AR42">
            <v>19194</v>
          </cell>
          <cell r="AS42">
            <v>35165</v>
          </cell>
          <cell r="AT42">
            <v>0</v>
          </cell>
          <cell r="AU42">
            <v>0</v>
          </cell>
          <cell r="AV42">
            <v>0</v>
          </cell>
          <cell r="AW42">
            <v>0</v>
          </cell>
          <cell r="AX42">
            <v>7</v>
          </cell>
          <cell r="AY42">
            <v>1840</v>
          </cell>
          <cell r="AZ42">
            <v>17</v>
          </cell>
          <cell r="BA42">
            <v>16063</v>
          </cell>
          <cell r="BD42">
            <v>12127</v>
          </cell>
          <cell r="BE42">
            <v>12244</v>
          </cell>
          <cell r="BH42">
            <v>0</v>
          </cell>
          <cell r="BI42">
            <v>0</v>
          </cell>
          <cell r="BL42">
            <v>19361</v>
          </cell>
          <cell r="BM42">
            <v>20464</v>
          </cell>
          <cell r="BS42">
            <v>20259.013346320298</v>
          </cell>
          <cell r="BT42">
            <v>9981</v>
          </cell>
          <cell r="BU42">
            <v>20245</v>
          </cell>
          <cell r="BX42">
            <v>12545</v>
          </cell>
          <cell r="BY42">
            <v>24094</v>
          </cell>
          <cell r="CB42">
            <v>1724</v>
          </cell>
          <cell r="CC42">
            <v>2147</v>
          </cell>
          <cell r="CD42">
            <v>2873</v>
          </cell>
          <cell r="CE42">
            <v>8625</v>
          </cell>
          <cell r="CF42">
            <v>4650</v>
          </cell>
          <cell r="CG42">
            <v>4079</v>
          </cell>
          <cell r="CH42">
            <v>6168</v>
          </cell>
          <cell r="CI42">
            <v>7374</v>
          </cell>
          <cell r="CJ42">
            <v>6</v>
          </cell>
          <cell r="CK42">
            <v>6</v>
          </cell>
          <cell r="CL42">
            <v>8</v>
          </cell>
          <cell r="CM42">
            <v>8</v>
          </cell>
          <cell r="CN42">
            <v>15</v>
          </cell>
          <cell r="CO42">
            <v>5</v>
          </cell>
          <cell r="CP42">
            <v>16</v>
          </cell>
          <cell r="CQ42">
            <v>7</v>
          </cell>
          <cell r="CR42">
            <v>33</v>
          </cell>
          <cell r="CS42">
            <v>22</v>
          </cell>
          <cell r="CT42">
            <v>48</v>
          </cell>
          <cell r="CU42">
            <v>32</v>
          </cell>
          <cell r="CV42">
            <v>2</v>
          </cell>
          <cell r="CW42">
            <v>24</v>
          </cell>
          <cell r="CX42">
            <v>3</v>
          </cell>
          <cell r="CY42">
            <v>62</v>
          </cell>
          <cell r="CZ42">
            <v>6430</v>
          </cell>
          <cell r="DA42">
            <v>6283</v>
          </cell>
          <cell r="DB42">
            <v>9116</v>
          </cell>
          <cell r="DC42">
            <v>16108</v>
          </cell>
        </row>
        <row r="43">
          <cell r="B43" t="str">
            <v>Tamil Nadu Merchantile Bank Ltd.</v>
          </cell>
          <cell r="C43">
            <v>0</v>
          </cell>
          <cell r="D43">
            <v>13</v>
          </cell>
          <cell r="E43">
            <v>5</v>
          </cell>
          <cell r="F43">
            <v>2</v>
          </cell>
          <cell r="G43">
            <v>20</v>
          </cell>
          <cell r="H43">
            <v>0</v>
          </cell>
          <cell r="I43">
            <v>9485.0400000000009</v>
          </cell>
          <cell r="J43">
            <v>19210.63</v>
          </cell>
          <cell r="K43">
            <v>154427.89000000001</v>
          </cell>
          <cell r="L43">
            <v>183123.56000000003</v>
          </cell>
          <cell r="M43">
            <v>0</v>
          </cell>
          <cell r="N43">
            <v>11799.21</v>
          </cell>
          <cell r="O43">
            <v>10540.56</v>
          </cell>
          <cell r="P43">
            <v>30865.69</v>
          </cell>
          <cell r="Q43">
            <v>53205.459999999992</v>
          </cell>
          <cell r="R43" t="e">
            <v>#DIV/0!</v>
          </cell>
          <cell r="S43">
            <v>124.39810480504035</v>
          </cell>
          <cell r="T43">
            <v>54.868372354264274</v>
          </cell>
          <cell r="U43">
            <v>19.98712149728912</v>
          </cell>
          <cell r="V43">
            <v>29.054404577980019</v>
          </cell>
          <cell r="AN43">
            <v>53</v>
          </cell>
          <cell r="AO43">
            <v>54.96</v>
          </cell>
          <cell r="AP43">
            <v>1356</v>
          </cell>
          <cell r="AQ43">
            <v>2626.15</v>
          </cell>
          <cell r="AR43">
            <v>1365</v>
          </cell>
          <cell r="AS43">
            <v>3650.73</v>
          </cell>
          <cell r="AT43">
            <v>0</v>
          </cell>
          <cell r="AU43">
            <v>0</v>
          </cell>
          <cell r="AV43">
            <v>0</v>
          </cell>
          <cell r="AW43">
            <v>0</v>
          </cell>
          <cell r="AX43">
            <v>0</v>
          </cell>
          <cell r="AY43">
            <v>0</v>
          </cell>
          <cell r="AZ43">
            <v>0</v>
          </cell>
          <cell r="BA43">
            <v>0</v>
          </cell>
          <cell r="BD43">
            <v>1642</v>
          </cell>
          <cell r="BE43">
            <v>1379.11</v>
          </cell>
          <cell r="BH43">
            <v>6</v>
          </cell>
          <cell r="BI43">
            <v>0.34</v>
          </cell>
          <cell r="BL43">
            <v>1854</v>
          </cell>
          <cell r="BM43">
            <v>2478.42</v>
          </cell>
          <cell r="BS43">
            <v>1974.462</v>
          </cell>
          <cell r="BT43">
            <v>1536</v>
          </cell>
          <cell r="BU43">
            <v>1297.67</v>
          </cell>
          <cell r="BX43">
            <v>1585</v>
          </cell>
          <cell r="BY43">
            <v>1333.07</v>
          </cell>
          <cell r="CB43">
            <v>367</v>
          </cell>
          <cell r="CC43">
            <v>754.41</v>
          </cell>
          <cell r="CD43">
            <v>412</v>
          </cell>
          <cell r="CE43">
            <v>2532.1799999999998</v>
          </cell>
          <cell r="CF43">
            <v>192</v>
          </cell>
          <cell r="CG43">
            <v>452.75</v>
          </cell>
          <cell r="CH43">
            <v>261</v>
          </cell>
          <cell r="CI43">
            <v>1618.93</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559</v>
          </cell>
          <cell r="DA43">
            <v>1207.1599999999999</v>
          </cell>
          <cell r="DB43">
            <v>673</v>
          </cell>
          <cell r="DC43">
            <v>4151.1099999999997</v>
          </cell>
        </row>
        <row r="44">
          <cell r="B44" t="str">
            <v>IndusInd Bank</v>
          </cell>
          <cell r="C44">
            <v>1</v>
          </cell>
          <cell r="D44">
            <v>4</v>
          </cell>
          <cell r="E44">
            <v>10</v>
          </cell>
          <cell r="F44">
            <v>20</v>
          </cell>
          <cell r="G44">
            <v>35</v>
          </cell>
          <cell r="H44">
            <v>1111.4873763000001</v>
          </cell>
          <cell r="I44">
            <v>4587.4556334389999</v>
          </cell>
          <cell r="J44">
            <v>10292.819363308799</v>
          </cell>
          <cell r="K44">
            <v>254747.18271626299</v>
          </cell>
          <cell r="L44">
            <v>270738.94508931082</v>
          </cell>
          <cell r="M44">
            <v>268.66949579999999</v>
          </cell>
          <cell r="N44">
            <v>12703.7783616</v>
          </cell>
          <cell r="O44">
            <v>134627.25109229999</v>
          </cell>
          <cell r="P44">
            <v>463654.19078416203</v>
          </cell>
          <cell r="Q44">
            <v>611253.88973386202</v>
          </cell>
          <cell r="R44">
            <v>24.172069024694327</v>
          </cell>
          <cell r="S44">
            <v>276.9242773488487</v>
          </cell>
          <cell r="T44">
            <v>1307.9725422191982</v>
          </cell>
          <cell r="U44">
            <v>182.00562056875791</v>
          </cell>
          <cell r="V44">
            <v>225.77242794981817</v>
          </cell>
          <cell r="AN44">
            <v>1977</v>
          </cell>
          <cell r="AO44">
            <v>2516.9708000000001</v>
          </cell>
          <cell r="AP44">
            <v>0</v>
          </cell>
          <cell r="AQ44">
            <v>0</v>
          </cell>
          <cell r="AR44">
            <v>7874</v>
          </cell>
          <cell r="AS44">
            <v>10802.55</v>
          </cell>
          <cell r="AT44">
            <v>0</v>
          </cell>
          <cell r="AU44">
            <v>0</v>
          </cell>
          <cell r="AV44">
            <v>0</v>
          </cell>
          <cell r="AW44">
            <v>0</v>
          </cell>
          <cell r="AX44">
            <v>0</v>
          </cell>
          <cell r="AY44">
            <v>0</v>
          </cell>
          <cell r="AZ44">
            <v>0</v>
          </cell>
          <cell r="BA44">
            <v>0</v>
          </cell>
          <cell r="BD44">
            <v>20416</v>
          </cell>
          <cell r="BE44">
            <v>35826.699999999997</v>
          </cell>
          <cell r="BH44">
            <v>0</v>
          </cell>
          <cell r="BI44">
            <v>0</v>
          </cell>
          <cell r="BL44">
            <v>31148</v>
          </cell>
          <cell r="BM44">
            <v>40800.639999999999</v>
          </cell>
          <cell r="BS44">
            <v>887.48</v>
          </cell>
          <cell r="BT44">
            <v>0</v>
          </cell>
          <cell r="BU44">
            <v>0</v>
          </cell>
          <cell r="BX44">
            <v>0</v>
          </cell>
          <cell r="BY44">
            <v>0</v>
          </cell>
          <cell r="CB44">
            <v>202</v>
          </cell>
          <cell r="CC44">
            <v>391.14659999999998</v>
          </cell>
          <cell r="CD44">
            <v>544</v>
          </cell>
          <cell r="CE44">
            <v>763.16</v>
          </cell>
          <cell r="CF44">
            <v>2118</v>
          </cell>
          <cell r="CG44">
            <v>4933.5869000000002</v>
          </cell>
          <cell r="CH44">
            <v>7368</v>
          </cell>
          <cell r="CI44">
            <v>13093.78</v>
          </cell>
          <cell r="CJ44">
            <v>4</v>
          </cell>
          <cell r="CK44">
            <v>11.74</v>
          </cell>
          <cell r="CL44">
            <v>9</v>
          </cell>
          <cell r="CM44">
            <v>13.5</v>
          </cell>
          <cell r="CN44">
            <v>2</v>
          </cell>
          <cell r="CO44">
            <v>9.5299999999999994</v>
          </cell>
          <cell r="CP44">
            <v>3</v>
          </cell>
          <cell r="CQ44">
            <v>11.15</v>
          </cell>
          <cell r="CR44">
            <v>0</v>
          </cell>
          <cell r="CS44">
            <v>0</v>
          </cell>
          <cell r="CT44">
            <v>1</v>
          </cell>
          <cell r="CU44">
            <v>0.26</v>
          </cell>
          <cell r="CV44">
            <v>7</v>
          </cell>
          <cell r="CW44">
            <v>11.3653</v>
          </cell>
          <cell r="CX44">
            <v>15</v>
          </cell>
          <cell r="CY44">
            <v>17.760000000000002</v>
          </cell>
          <cell r="CZ44">
            <v>2333</v>
          </cell>
          <cell r="DA44">
            <v>5357.3688000000002</v>
          </cell>
          <cell r="DB44">
            <v>7940</v>
          </cell>
          <cell r="DC44">
            <v>13899.61</v>
          </cell>
        </row>
        <row r="45">
          <cell r="B45" t="str">
            <v>HDFC Bank Ltd</v>
          </cell>
          <cell r="C45">
            <v>18</v>
          </cell>
          <cell r="D45">
            <v>64</v>
          </cell>
          <cell r="E45">
            <v>35</v>
          </cell>
          <cell r="F45">
            <v>147</v>
          </cell>
          <cell r="G45">
            <v>264</v>
          </cell>
          <cell r="H45">
            <v>90386.359050300001</v>
          </cell>
          <cell r="I45">
            <v>205629.25750790001</v>
          </cell>
          <cell r="J45">
            <v>299437.59292079997</v>
          </cell>
          <cell r="K45">
            <v>4691261.9548126999</v>
          </cell>
          <cell r="L45">
            <v>5286715.1642917003</v>
          </cell>
          <cell r="M45">
            <v>44851.3827038456</v>
          </cell>
          <cell r="N45">
            <v>300997.6453715</v>
          </cell>
          <cell r="O45">
            <v>553982.46036130399</v>
          </cell>
          <cell r="P45">
            <v>3141295.8009947501</v>
          </cell>
          <cell r="Q45">
            <v>4041127.2894313997</v>
          </cell>
          <cell r="R45">
            <v>49.621849109870446</v>
          </cell>
          <cell r="S45">
            <v>146.3788028121125</v>
          </cell>
          <cell r="T45">
            <v>185.00765216471336</v>
          </cell>
          <cell r="U45">
            <v>66.960571190703575</v>
          </cell>
          <cell r="V45">
            <v>76.439285337832629</v>
          </cell>
          <cell r="AN45">
            <v>1223</v>
          </cell>
          <cell r="AO45">
            <v>2939.28</v>
          </cell>
          <cell r="AP45">
            <v>162730</v>
          </cell>
          <cell r="AQ45">
            <v>159429.57999999999</v>
          </cell>
          <cell r="AR45">
            <v>357923</v>
          </cell>
          <cell r="AS45">
            <v>272959.5</v>
          </cell>
          <cell r="AT45">
            <v>0</v>
          </cell>
          <cell r="AU45">
            <v>0</v>
          </cell>
          <cell r="AV45">
            <v>0</v>
          </cell>
          <cell r="AW45">
            <v>0</v>
          </cell>
          <cell r="AX45">
            <v>0</v>
          </cell>
          <cell r="AY45">
            <v>0</v>
          </cell>
          <cell r="AZ45">
            <v>0</v>
          </cell>
          <cell r="BA45">
            <v>0</v>
          </cell>
          <cell r="BD45">
            <v>36448</v>
          </cell>
          <cell r="BE45">
            <v>68368.92</v>
          </cell>
          <cell r="BH45">
            <v>0</v>
          </cell>
          <cell r="BI45">
            <v>0</v>
          </cell>
          <cell r="BL45">
            <v>309128</v>
          </cell>
          <cell r="BM45">
            <v>150444.99</v>
          </cell>
          <cell r="BS45">
            <v>71507.192999999999</v>
          </cell>
          <cell r="BT45">
            <v>31731</v>
          </cell>
          <cell r="BU45">
            <v>82780.296700299994</v>
          </cell>
          <cell r="BX45">
            <v>81639</v>
          </cell>
          <cell r="BY45">
            <v>228510.79525279999</v>
          </cell>
          <cell r="CB45">
            <v>1155</v>
          </cell>
          <cell r="CC45">
            <v>1162.19</v>
          </cell>
          <cell r="CD45">
            <v>3588</v>
          </cell>
          <cell r="CE45">
            <v>4357.6499999999996</v>
          </cell>
          <cell r="CF45">
            <v>18061</v>
          </cell>
          <cell r="CG45">
            <v>10341.879999999999</v>
          </cell>
          <cell r="CH45">
            <v>50812</v>
          </cell>
          <cell r="CI45">
            <v>29592.71</v>
          </cell>
          <cell r="CJ45">
            <v>11</v>
          </cell>
          <cell r="CK45">
            <v>25.07</v>
          </cell>
          <cell r="CL45">
            <v>51</v>
          </cell>
          <cell r="CM45">
            <v>67.98</v>
          </cell>
          <cell r="CN45">
            <v>13</v>
          </cell>
          <cell r="CO45">
            <v>3.02</v>
          </cell>
          <cell r="CP45">
            <v>55</v>
          </cell>
          <cell r="CQ45">
            <v>10.54</v>
          </cell>
          <cell r="CR45">
            <v>4</v>
          </cell>
          <cell r="CS45">
            <v>1.68</v>
          </cell>
          <cell r="CT45">
            <v>21</v>
          </cell>
          <cell r="CU45">
            <v>45.62</v>
          </cell>
          <cell r="CV45">
            <v>59</v>
          </cell>
          <cell r="CW45">
            <v>100.88</v>
          </cell>
          <cell r="CX45">
            <v>232</v>
          </cell>
          <cell r="CY45">
            <v>517.25</v>
          </cell>
          <cell r="CZ45">
            <v>19303</v>
          </cell>
          <cell r="DA45">
            <v>11634.72</v>
          </cell>
          <cell r="DB45">
            <v>54759</v>
          </cell>
          <cell r="DC45">
            <v>34591.750000000007</v>
          </cell>
        </row>
        <row r="46">
          <cell r="B46" t="str">
            <v xml:space="preserve">Axis Bank Ltd </v>
          </cell>
          <cell r="C46">
            <v>8</v>
          </cell>
          <cell r="D46">
            <v>58</v>
          </cell>
          <cell r="E46">
            <v>54</v>
          </cell>
          <cell r="F46">
            <v>99</v>
          </cell>
          <cell r="G46">
            <v>219</v>
          </cell>
          <cell r="H46">
            <v>58940.403404600002</v>
          </cell>
          <cell r="I46">
            <v>274276.91531329998</v>
          </cell>
          <cell r="J46">
            <v>519913.01124580001</v>
          </cell>
          <cell r="K46">
            <v>1604583.6326756999</v>
          </cell>
          <cell r="L46">
            <v>2457713.9626393998</v>
          </cell>
          <cell r="M46">
            <v>8259.7033962000005</v>
          </cell>
          <cell r="N46">
            <v>81743.440455699994</v>
          </cell>
          <cell r="O46">
            <v>415678.1514876</v>
          </cell>
          <cell r="P46">
            <v>2298364.4964990998</v>
          </cell>
          <cell r="Q46">
            <v>2804045.7918385998</v>
          </cell>
          <cell r="R46">
            <v>14.013652637395033</v>
          </cell>
          <cell r="S46">
            <v>29.803252075489624</v>
          </cell>
          <cell r="T46">
            <v>79.951480823987168</v>
          </cell>
          <cell r="U46">
            <v>143.23743865357119</v>
          </cell>
          <cell r="V46">
            <v>114.09162475633519</v>
          </cell>
          <cell r="AN46">
            <v>12095</v>
          </cell>
          <cell r="AO46">
            <v>5691</v>
          </cell>
          <cell r="AP46">
            <v>14826</v>
          </cell>
          <cell r="AQ46">
            <v>25986</v>
          </cell>
          <cell r="AR46">
            <v>92871</v>
          </cell>
          <cell r="AS46">
            <v>54176</v>
          </cell>
          <cell r="AT46">
            <v>0</v>
          </cell>
          <cell r="AU46">
            <v>0</v>
          </cell>
          <cell r="AV46">
            <v>0</v>
          </cell>
          <cell r="AW46">
            <v>0</v>
          </cell>
          <cell r="AX46">
            <v>0</v>
          </cell>
          <cell r="AY46">
            <v>0</v>
          </cell>
          <cell r="AZ46">
            <v>0</v>
          </cell>
          <cell r="BA46">
            <v>0</v>
          </cell>
          <cell r="BD46">
            <v>20952</v>
          </cell>
          <cell r="BE46">
            <v>52341</v>
          </cell>
          <cell r="BH46">
            <v>0</v>
          </cell>
          <cell r="BI46">
            <v>0</v>
          </cell>
          <cell r="BL46">
            <v>21</v>
          </cell>
          <cell r="BM46">
            <v>2619</v>
          </cell>
          <cell r="BS46">
            <v>90259.611999999994</v>
          </cell>
          <cell r="BT46">
            <v>2726</v>
          </cell>
          <cell r="BU46">
            <v>16011.868</v>
          </cell>
          <cell r="BX46">
            <v>30307</v>
          </cell>
          <cell r="BY46">
            <v>187012.559614</v>
          </cell>
          <cell r="CB46">
            <v>482</v>
          </cell>
          <cell r="CC46">
            <v>1956</v>
          </cell>
          <cell r="CD46">
            <v>1085</v>
          </cell>
          <cell r="CE46">
            <v>5524</v>
          </cell>
          <cell r="CF46">
            <v>4366</v>
          </cell>
          <cell r="CG46">
            <v>10240</v>
          </cell>
          <cell r="CH46">
            <v>6647</v>
          </cell>
          <cell r="CI46">
            <v>13731</v>
          </cell>
          <cell r="CJ46">
            <v>27</v>
          </cell>
          <cell r="CK46">
            <v>119</v>
          </cell>
          <cell r="CL46">
            <v>29</v>
          </cell>
          <cell r="CM46">
            <v>210</v>
          </cell>
          <cell r="CN46">
            <v>3</v>
          </cell>
          <cell r="CO46">
            <v>8</v>
          </cell>
          <cell r="CP46">
            <v>4</v>
          </cell>
          <cell r="CQ46">
            <v>28</v>
          </cell>
          <cell r="CR46">
            <v>0</v>
          </cell>
          <cell r="CS46">
            <v>0</v>
          </cell>
          <cell r="CT46">
            <v>0</v>
          </cell>
          <cell r="CU46">
            <v>0</v>
          </cell>
          <cell r="CV46">
            <v>0</v>
          </cell>
          <cell r="CW46">
            <v>0</v>
          </cell>
          <cell r="CX46">
            <v>0</v>
          </cell>
          <cell r="CY46">
            <v>0</v>
          </cell>
          <cell r="CZ46">
            <v>4878</v>
          </cell>
          <cell r="DA46">
            <v>12323</v>
          </cell>
          <cell r="DB46">
            <v>7765</v>
          </cell>
          <cell r="DC46">
            <v>19493</v>
          </cell>
        </row>
        <row r="47">
          <cell r="B47" t="str">
            <v>ICICI Bank Ltd</v>
          </cell>
          <cell r="C47">
            <v>40</v>
          </cell>
          <cell r="D47">
            <v>69</v>
          </cell>
          <cell r="E47">
            <v>45</v>
          </cell>
          <cell r="F47">
            <v>132</v>
          </cell>
          <cell r="G47">
            <v>286</v>
          </cell>
          <cell r="H47">
            <v>206820.66685538701</v>
          </cell>
          <cell r="I47">
            <v>81913.534799217101</v>
          </cell>
          <cell r="J47">
            <v>463316.06357629597</v>
          </cell>
          <cell r="K47">
            <v>3627700.3184704999</v>
          </cell>
          <cell r="L47">
            <v>4379750.5837014001</v>
          </cell>
          <cell r="M47">
            <v>149287.09921201499</v>
          </cell>
          <cell r="N47">
            <v>107892.56217068199</v>
          </cell>
          <cell r="O47">
            <v>299049.44284490199</v>
          </cell>
          <cell r="P47">
            <v>2265448.2298721001</v>
          </cell>
          <cell r="Q47">
            <v>2821677.3340996988</v>
          </cell>
          <cell r="R47">
            <v>72.181905939022712</v>
          </cell>
          <cell r="S47">
            <v>131.71518288783847</v>
          </cell>
          <cell r="T47">
            <v>64.54545101168425</v>
          </cell>
          <cell r="U47">
            <v>62.44860465285764</v>
          </cell>
          <cell r="V47">
            <v>64.425525613265691</v>
          </cell>
          <cell r="AN47">
            <v>11282</v>
          </cell>
          <cell r="AO47">
            <v>21678</v>
          </cell>
          <cell r="AP47">
            <v>75394</v>
          </cell>
          <cell r="AQ47">
            <v>352362.54200000002</v>
          </cell>
          <cell r="AR47">
            <v>127838</v>
          </cell>
          <cell r="AS47">
            <v>1205811</v>
          </cell>
          <cell r="AT47">
            <v>0</v>
          </cell>
          <cell r="AU47">
            <v>0</v>
          </cell>
          <cell r="AV47">
            <v>0</v>
          </cell>
          <cell r="AW47">
            <v>0</v>
          </cell>
          <cell r="AX47">
            <v>16</v>
          </cell>
          <cell r="AY47">
            <v>4506.1899999999996</v>
          </cell>
          <cell r="AZ47">
            <v>24</v>
          </cell>
          <cell r="BA47">
            <v>2241.8000000000002</v>
          </cell>
          <cell r="BD47">
            <v>19681</v>
          </cell>
          <cell r="BE47">
            <v>104585.02</v>
          </cell>
          <cell r="BH47">
            <v>0</v>
          </cell>
          <cell r="BI47">
            <v>0</v>
          </cell>
          <cell r="BL47">
            <v>74111</v>
          </cell>
          <cell r="BM47">
            <v>122305.09</v>
          </cell>
          <cell r="BS47">
            <v>74747.357000000004</v>
          </cell>
          <cell r="BT47">
            <v>23967</v>
          </cell>
          <cell r="BU47">
            <v>60116.777091900003</v>
          </cell>
          <cell r="BX47">
            <v>64001</v>
          </cell>
          <cell r="BY47">
            <v>170902.22236839999</v>
          </cell>
          <cell r="CB47">
            <v>1636</v>
          </cell>
          <cell r="CC47">
            <v>15879.56</v>
          </cell>
          <cell r="CD47">
            <v>5604</v>
          </cell>
          <cell r="CE47">
            <v>64461.63</v>
          </cell>
          <cell r="CF47">
            <v>10445</v>
          </cell>
          <cell r="CG47">
            <v>29380.25</v>
          </cell>
          <cell r="CH47">
            <v>18238</v>
          </cell>
          <cell r="CI47">
            <v>80199.45</v>
          </cell>
          <cell r="CJ47">
            <v>65</v>
          </cell>
          <cell r="CK47">
            <v>488.10493500000001</v>
          </cell>
          <cell r="CL47">
            <v>252</v>
          </cell>
          <cell r="CM47">
            <v>4092.38</v>
          </cell>
          <cell r="CN47">
            <v>33</v>
          </cell>
          <cell r="CO47">
            <v>300.79149100000001</v>
          </cell>
          <cell r="CP47">
            <v>146</v>
          </cell>
          <cell r="CQ47">
            <v>761.40756099999999</v>
          </cell>
          <cell r="CR47">
            <v>34</v>
          </cell>
          <cell r="CS47">
            <v>11.7291401</v>
          </cell>
          <cell r="CT47">
            <v>68</v>
          </cell>
          <cell r="CU47">
            <v>204.96071800000001</v>
          </cell>
          <cell r="CV47">
            <v>51</v>
          </cell>
          <cell r="CW47">
            <v>2546.84</v>
          </cell>
          <cell r="CX47">
            <v>231</v>
          </cell>
          <cell r="CY47">
            <v>7098.57</v>
          </cell>
          <cell r="CZ47">
            <v>12264</v>
          </cell>
          <cell r="DA47">
            <v>48607.275566099997</v>
          </cell>
          <cell r="DB47">
            <v>24539</v>
          </cell>
          <cell r="DC47">
            <v>156818.39827899999</v>
          </cell>
        </row>
        <row r="48">
          <cell r="B48" t="str">
            <v>YES BANK Ltd.</v>
          </cell>
          <cell r="C48">
            <v>13</v>
          </cell>
          <cell r="D48">
            <v>14</v>
          </cell>
          <cell r="E48">
            <v>11</v>
          </cell>
          <cell r="F48">
            <v>31</v>
          </cell>
          <cell r="G48">
            <v>69</v>
          </cell>
          <cell r="H48">
            <v>38781.434200000003</v>
          </cell>
          <cell r="I48">
            <v>1907.8632</v>
          </cell>
          <cell r="J48">
            <v>36020.157399999996</v>
          </cell>
          <cell r="K48">
            <v>1174548.8252999999</v>
          </cell>
          <cell r="L48">
            <v>1251258.2800999999</v>
          </cell>
          <cell r="M48">
            <v>24113.286481319999</v>
          </cell>
          <cell r="N48">
            <v>34008.55118735</v>
          </cell>
          <cell r="O48">
            <v>43087.235311199998</v>
          </cell>
          <cell r="P48">
            <v>1047289.5447643599</v>
          </cell>
          <cell r="Q48">
            <v>1148498.61774423</v>
          </cell>
          <cell r="R48">
            <v>62.177397455094628</v>
          </cell>
          <cell r="S48">
            <v>1782.5466305629252</v>
          </cell>
          <cell r="T48">
            <v>119.61978631220529</v>
          </cell>
          <cell r="U48">
            <v>89.165262627278537</v>
          </cell>
          <cell r="V48">
            <v>91.787493917917772</v>
          </cell>
          <cell r="AN48">
            <v>4</v>
          </cell>
          <cell r="AO48">
            <v>15</v>
          </cell>
          <cell r="AP48">
            <v>0</v>
          </cell>
          <cell r="AQ48">
            <v>0</v>
          </cell>
          <cell r="AR48">
            <v>25</v>
          </cell>
          <cell r="AS48">
            <v>10251</v>
          </cell>
          <cell r="AT48">
            <v>0</v>
          </cell>
          <cell r="AU48">
            <v>0</v>
          </cell>
          <cell r="AV48">
            <v>0</v>
          </cell>
          <cell r="AW48">
            <v>0</v>
          </cell>
          <cell r="AX48">
            <v>0</v>
          </cell>
          <cell r="AY48">
            <v>0</v>
          </cell>
          <cell r="AZ48">
            <v>0</v>
          </cell>
          <cell r="BA48">
            <v>0</v>
          </cell>
          <cell r="BD48">
            <v>56059</v>
          </cell>
          <cell r="BE48">
            <v>31348</v>
          </cell>
          <cell r="BH48">
            <v>0</v>
          </cell>
          <cell r="BI48">
            <v>0</v>
          </cell>
          <cell r="BL48">
            <v>60042</v>
          </cell>
          <cell r="BM48">
            <v>57843.15</v>
          </cell>
          <cell r="BS48">
            <v>2133.6673463203501</v>
          </cell>
          <cell r="BT48">
            <v>6306</v>
          </cell>
          <cell r="BU48">
            <v>14235</v>
          </cell>
          <cell r="BX48">
            <v>16753</v>
          </cell>
          <cell r="BY48">
            <v>30294.761271799998</v>
          </cell>
          <cell r="CB48">
            <v>0</v>
          </cell>
          <cell r="CC48">
            <v>0</v>
          </cell>
          <cell r="CD48">
            <v>58</v>
          </cell>
          <cell r="CE48">
            <v>963</v>
          </cell>
          <cell r="CF48">
            <v>0</v>
          </cell>
          <cell r="CG48">
            <v>0</v>
          </cell>
          <cell r="CH48">
            <v>159</v>
          </cell>
          <cell r="CI48">
            <v>12233</v>
          </cell>
          <cell r="CJ48">
            <v>0</v>
          </cell>
          <cell r="CK48">
            <v>0</v>
          </cell>
          <cell r="CL48">
            <v>0</v>
          </cell>
          <cell r="CM48">
            <v>0</v>
          </cell>
          <cell r="CN48">
            <v>0</v>
          </cell>
          <cell r="CO48">
            <v>0</v>
          </cell>
          <cell r="CP48">
            <v>1</v>
          </cell>
          <cell r="CQ48">
            <v>5</v>
          </cell>
          <cell r="CR48">
            <v>0</v>
          </cell>
          <cell r="CS48">
            <v>0</v>
          </cell>
          <cell r="CT48">
            <v>0</v>
          </cell>
          <cell r="CU48">
            <v>0</v>
          </cell>
          <cell r="CV48">
            <v>0</v>
          </cell>
          <cell r="CW48">
            <v>0</v>
          </cell>
          <cell r="CX48">
            <v>34</v>
          </cell>
          <cell r="CY48">
            <v>2667</v>
          </cell>
          <cell r="CZ48">
            <v>0</v>
          </cell>
          <cell r="DA48">
            <v>0</v>
          </cell>
          <cell r="DB48">
            <v>252</v>
          </cell>
          <cell r="DC48">
            <v>15868</v>
          </cell>
        </row>
        <row r="49">
          <cell r="C49">
            <v>305</v>
          </cell>
          <cell r="D49">
            <v>479</v>
          </cell>
          <cell r="E49">
            <v>388</v>
          </cell>
          <cell r="F49">
            <v>701</v>
          </cell>
          <cell r="G49">
            <v>1873</v>
          </cell>
          <cell r="H49">
            <v>900177.91207568697</v>
          </cell>
          <cell r="I49">
            <v>1462771.7307203161</v>
          </cell>
          <cell r="J49">
            <v>3017956.8202855047</v>
          </cell>
          <cell r="K49">
            <v>16090607.581311481</v>
          </cell>
          <cell r="L49">
            <v>21471514.044392984</v>
          </cell>
          <cell r="M49">
            <v>485210.32949156291</v>
          </cell>
          <cell r="N49">
            <v>1091137.1083920118</v>
          </cell>
          <cell r="O49">
            <v>2520992.4618714647</v>
          </cell>
          <cell r="P49">
            <v>13008293.103721002</v>
          </cell>
          <cell r="Q49">
            <v>17105633.003476042</v>
          </cell>
          <cell r="R49">
            <v>53.901603558871415</v>
          </cell>
          <cell r="S49">
            <v>74.593806092677269</v>
          </cell>
          <cell r="T49">
            <v>83.533085858828613</v>
          </cell>
          <cell r="U49">
            <v>80.844014360461756</v>
          </cell>
          <cell r="V49">
            <v>79.666636307573114</v>
          </cell>
          <cell r="AN49">
            <v>77577</v>
          </cell>
          <cell r="AO49">
            <v>57637.460800000001</v>
          </cell>
          <cell r="AP49">
            <v>377386</v>
          </cell>
          <cell r="AQ49">
            <v>619301.24199999997</v>
          </cell>
          <cell r="AR49">
            <v>820574</v>
          </cell>
          <cell r="AS49">
            <v>1748445.77</v>
          </cell>
          <cell r="AT49">
            <v>7</v>
          </cell>
          <cell r="AU49">
            <v>40</v>
          </cell>
          <cell r="AV49">
            <v>12</v>
          </cell>
          <cell r="AW49">
            <v>115</v>
          </cell>
          <cell r="AX49">
            <v>45</v>
          </cell>
          <cell r="AY49">
            <v>6470.95</v>
          </cell>
          <cell r="AZ49">
            <v>63</v>
          </cell>
          <cell r="BA49">
            <v>18429.560000000001</v>
          </cell>
          <cell r="BD49">
            <v>478379</v>
          </cell>
          <cell r="BE49">
            <v>577515.71</v>
          </cell>
          <cell r="BH49">
            <v>72</v>
          </cell>
          <cell r="BI49">
            <v>10.199999999999999</v>
          </cell>
          <cell r="BL49">
            <v>866757</v>
          </cell>
          <cell r="BM49">
            <v>670058.46000000008</v>
          </cell>
          <cell r="BS49">
            <v>511213.57503896096</v>
          </cell>
          <cell r="BT49">
            <v>120644</v>
          </cell>
          <cell r="BU49">
            <v>251528.07476119997</v>
          </cell>
          <cell r="BX49">
            <v>278195</v>
          </cell>
          <cell r="BY49">
            <v>785098.81941979995</v>
          </cell>
          <cell r="CB49">
            <v>13490</v>
          </cell>
          <cell r="CC49">
            <v>41422.926599999999</v>
          </cell>
          <cell r="CD49">
            <v>24002</v>
          </cell>
          <cell r="CE49">
            <v>125722.38</v>
          </cell>
          <cell r="CF49">
            <v>58862</v>
          </cell>
          <cell r="CG49">
            <v>96270.406900000002</v>
          </cell>
          <cell r="CH49">
            <v>128393</v>
          </cell>
          <cell r="CI49">
            <v>252053.69999999995</v>
          </cell>
          <cell r="CJ49">
            <v>162</v>
          </cell>
          <cell r="CK49">
            <v>4699.134935000001</v>
          </cell>
          <cell r="CL49">
            <v>480</v>
          </cell>
          <cell r="CM49">
            <v>9745.39</v>
          </cell>
          <cell r="CN49">
            <v>88</v>
          </cell>
          <cell r="CO49">
            <v>350.45149100000003</v>
          </cell>
          <cell r="CP49">
            <v>266</v>
          </cell>
          <cell r="CQ49">
            <v>984.53756099999998</v>
          </cell>
          <cell r="CR49">
            <v>76</v>
          </cell>
          <cell r="CS49">
            <v>65.499140100000005</v>
          </cell>
          <cell r="CT49">
            <v>145</v>
          </cell>
          <cell r="CU49">
            <v>294.85071800000003</v>
          </cell>
          <cell r="CV49">
            <v>444</v>
          </cell>
          <cell r="CW49">
            <v>4592.8053</v>
          </cell>
          <cell r="CX49">
            <v>1426</v>
          </cell>
          <cell r="CY49">
            <v>29750.53</v>
          </cell>
          <cell r="CZ49">
            <v>73122</v>
          </cell>
          <cell r="DA49">
            <v>147401.22436609998</v>
          </cell>
          <cell r="DB49">
            <v>154712</v>
          </cell>
          <cell r="DC49">
            <v>418551.38827899995</v>
          </cell>
        </row>
        <row r="51">
          <cell r="B51" t="str">
            <v xml:space="preserve">Kavery Grameena Bank </v>
          </cell>
          <cell r="C51">
            <v>367</v>
          </cell>
          <cell r="D51">
            <v>63</v>
          </cell>
          <cell r="E51">
            <v>44</v>
          </cell>
          <cell r="F51">
            <v>30</v>
          </cell>
          <cell r="G51">
            <v>504</v>
          </cell>
          <cell r="H51">
            <v>398046.13</v>
          </cell>
          <cell r="I51">
            <v>139200.84</v>
          </cell>
          <cell r="J51">
            <v>129924.51</v>
          </cell>
          <cell r="K51">
            <v>201861.52</v>
          </cell>
          <cell r="L51">
            <v>869033</v>
          </cell>
          <cell r="M51">
            <v>403081.15</v>
          </cell>
          <cell r="N51">
            <v>103767.79</v>
          </cell>
          <cell r="O51">
            <v>43898.21</v>
          </cell>
          <cell r="P51">
            <v>42821.85</v>
          </cell>
          <cell r="Q51">
            <v>593569</v>
          </cell>
          <cell r="R51">
            <v>101.26493379046293</v>
          </cell>
          <cell r="S51">
            <v>74.545376306637223</v>
          </cell>
          <cell r="T51">
            <v>33.787473972385968</v>
          </cell>
          <cell r="U51">
            <v>21.213478428181855</v>
          </cell>
          <cell r="V51">
            <v>68.302239385615977</v>
          </cell>
          <cell r="AN51">
            <v>95212</v>
          </cell>
          <cell r="AO51">
            <v>101231</v>
          </cell>
          <cell r="AP51">
            <v>7536</v>
          </cell>
          <cell r="AQ51">
            <v>7267</v>
          </cell>
          <cell r="AR51">
            <v>122148</v>
          </cell>
          <cell r="AS51">
            <v>122786</v>
          </cell>
          <cell r="AT51">
            <v>29</v>
          </cell>
          <cell r="AU51">
            <v>36</v>
          </cell>
          <cell r="AV51">
            <v>49</v>
          </cell>
          <cell r="AW51">
            <v>113</v>
          </cell>
          <cell r="AX51">
            <v>0</v>
          </cell>
          <cell r="AY51">
            <v>0</v>
          </cell>
          <cell r="AZ51">
            <v>0</v>
          </cell>
          <cell r="BA51">
            <v>0</v>
          </cell>
          <cell r="BD51">
            <v>208061</v>
          </cell>
          <cell r="BE51">
            <v>220893</v>
          </cell>
          <cell r="BH51">
            <v>0</v>
          </cell>
          <cell r="BI51">
            <v>0</v>
          </cell>
          <cell r="BL51">
            <v>190228</v>
          </cell>
          <cell r="BM51">
            <v>134269</v>
          </cell>
          <cell r="BS51">
            <v>215976.68</v>
          </cell>
          <cell r="BT51">
            <v>283358</v>
          </cell>
          <cell r="BU51">
            <v>134755</v>
          </cell>
          <cell r="BX51">
            <v>250904</v>
          </cell>
          <cell r="BY51">
            <v>246365</v>
          </cell>
          <cell r="CB51">
            <v>310</v>
          </cell>
          <cell r="CC51">
            <v>1230</v>
          </cell>
          <cell r="CD51">
            <v>4248</v>
          </cell>
          <cell r="CE51">
            <v>8431</v>
          </cell>
          <cell r="CF51">
            <v>628</v>
          </cell>
          <cell r="CG51">
            <v>1496</v>
          </cell>
          <cell r="CH51">
            <v>13196</v>
          </cell>
          <cell r="CI51">
            <v>23378</v>
          </cell>
          <cell r="CJ51">
            <v>0</v>
          </cell>
          <cell r="CK51">
            <v>0</v>
          </cell>
          <cell r="CL51">
            <v>49</v>
          </cell>
          <cell r="CM51">
            <v>721</v>
          </cell>
          <cell r="CN51">
            <v>0</v>
          </cell>
          <cell r="CO51">
            <v>0</v>
          </cell>
          <cell r="CP51">
            <v>0</v>
          </cell>
          <cell r="CQ51">
            <v>0</v>
          </cell>
          <cell r="CR51">
            <v>0</v>
          </cell>
          <cell r="CS51">
            <v>0</v>
          </cell>
          <cell r="CT51">
            <v>0</v>
          </cell>
          <cell r="CU51">
            <v>0</v>
          </cell>
          <cell r="CV51">
            <v>82</v>
          </cell>
          <cell r="CW51">
            <v>190</v>
          </cell>
          <cell r="CX51">
            <v>209</v>
          </cell>
          <cell r="CY51">
            <v>257</v>
          </cell>
          <cell r="CZ51">
            <v>1020</v>
          </cell>
          <cell r="DA51">
            <v>2916</v>
          </cell>
          <cell r="DB51">
            <v>17702</v>
          </cell>
          <cell r="DC51">
            <v>32787</v>
          </cell>
        </row>
        <row r="52">
          <cell r="B52" t="str">
            <v>Pragathi Krishna  Grameena Bank</v>
          </cell>
          <cell r="C52">
            <v>491</v>
          </cell>
          <cell r="D52">
            <v>87</v>
          </cell>
          <cell r="E52">
            <v>73</v>
          </cell>
          <cell r="F52">
            <v>0</v>
          </cell>
          <cell r="G52">
            <v>651</v>
          </cell>
          <cell r="H52">
            <v>520984</v>
          </cell>
          <cell r="I52">
            <v>345013</v>
          </cell>
          <cell r="J52">
            <v>628138</v>
          </cell>
          <cell r="K52">
            <v>0</v>
          </cell>
          <cell r="L52">
            <v>1494135</v>
          </cell>
          <cell r="M52">
            <v>797404</v>
          </cell>
          <cell r="N52">
            <v>297005</v>
          </cell>
          <cell r="O52">
            <v>227299</v>
          </cell>
          <cell r="P52">
            <v>0</v>
          </cell>
          <cell r="Q52">
            <v>1321708</v>
          </cell>
          <cell r="R52">
            <v>153.05729158668979</v>
          </cell>
          <cell r="S52">
            <v>86.085162008388096</v>
          </cell>
          <cell r="T52">
            <v>36.18615654521777</v>
          </cell>
          <cell r="U52" t="e">
            <v>#DIV/0!</v>
          </cell>
          <cell r="V52">
            <v>88.459744266749667</v>
          </cell>
          <cell r="AN52">
            <v>81290</v>
          </cell>
          <cell r="AO52">
            <v>62928</v>
          </cell>
          <cell r="AP52">
            <v>113619</v>
          </cell>
          <cell r="AQ52">
            <v>85113</v>
          </cell>
          <cell r="AR52">
            <v>283079</v>
          </cell>
          <cell r="AS52">
            <v>253296</v>
          </cell>
          <cell r="AT52">
            <v>0</v>
          </cell>
          <cell r="AU52">
            <v>0</v>
          </cell>
          <cell r="AV52">
            <v>0</v>
          </cell>
          <cell r="AW52">
            <v>0</v>
          </cell>
          <cell r="AX52">
            <v>0</v>
          </cell>
          <cell r="AY52">
            <v>0</v>
          </cell>
          <cell r="AZ52">
            <v>0</v>
          </cell>
          <cell r="BA52">
            <v>0</v>
          </cell>
          <cell r="BD52">
            <v>585405</v>
          </cell>
          <cell r="BE52">
            <v>493484</v>
          </cell>
          <cell r="BH52">
            <v>0</v>
          </cell>
          <cell r="BI52">
            <v>0</v>
          </cell>
          <cell r="BL52">
            <v>828521</v>
          </cell>
          <cell r="BM52">
            <v>702142</v>
          </cell>
          <cell r="BS52">
            <v>599497.51</v>
          </cell>
          <cell r="BT52">
            <v>123368</v>
          </cell>
          <cell r="BU52">
            <v>132641</v>
          </cell>
          <cell r="BX52">
            <v>202013</v>
          </cell>
          <cell r="BY52">
            <v>224198</v>
          </cell>
          <cell r="CB52">
            <v>388</v>
          </cell>
          <cell r="CC52">
            <v>461</v>
          </cell>
          <cell r="CD52">
            <v>965</v>
          </cell>
          <cell r="CE52">
            <v>1852</v>
          </cell>
          <cell r="CF52">
            <v>15092</v>
          </cell>
          <cell r="CG52">
            <v>12364</v>
          </cell>
          <cell r="CH52">
            <v>34358</v>
          </cell>
          <cell r="CI52">
            <v>34864</v>
          </cell>
          <cell r="CJ52">
            <v>2</v>
          </cell>
          <cell r="CK52">
            <v>3</v>
          </cell>
          <cell r="CL52">
            <v>8</v>
          </cell>
          <cell r="CM52">
            <v>28</v>
          </cell>
          <cell r="CN52">
            <v>44</v>
          </cell>
          <cell r="CO52">
            <v>25</v>
          </cell>
          <cell r="CP52">
            <v>89</v>
          </cell>
          <cell r="CQ52">
            <v>92</v>
          </cell>
          <cell r="CR52">
            <v>0</v>
          </cell>
          <cell r="CS52">
            <v>0</v>
          </cell>
          <cell r="CT52">
            <v>0</v>
          </cell>
          <cell r="CU52">
            <v>0</v>
          </cell>
          <cell r="CV52">
            <v>114</v>
          </cell>
          <cell r="CW52">
            <v>247</v>
          </cell>
          <cell r="CX52">
            <v>221</v>
          </cell>
          <cell r="CY52">
            <v>518</v>
          </cell>
          <cell r="CZ52">
            <v>15640</v>
          </cell>
          <cell r="DA52">
            <v>13100</v>
          </cell>
          <cell r="DB52">
            <v>35641</v>
          </cell>
          <cell r="DC52">
            <v>37354</v>
          </cell>
        </row>
        <row r="53">
          <cell r="B53" t="str">
            <v>Karnataka Vikas Grameena Bank</v>
          </cell>
          <cell r="C53">
            <v>421</v>
          </cell>
          <cell r="D53">
            <v>140</v>
          </cell>
          <cell r="E53">
            <v>66</v>
          </cell>
          <cell r="F53">
            <v>0</v>
          </cell>
          <cell r="G53">
            <v>627</v>
          </cell>
          <cell r="H53">
            <v>452523</v>
          </cell>
          <cell r="I53">
            <v>320648</v>
          </cell>
          <cell r="J53">
            <v>465436</v>
          </cell>
          <cell r="K53">
            <v>0</v>
          </cell>
          <cell r="L53">
            <v>1238607</v>
          </cell>
          <cell r="M53">
            <v>631970</v>
          </cell>
          <cell r="N53">
            <v>269282</v>
          </cell>
          <cell r="O53">
            <v>111927.9</v>
          </cell>
          <cell r="P53">
            <v>0</v>
          </cell>
          <cell r="Q53">
            <v>1013179.9</v>
          </cell>
          <cell r="R53">
            <v>139.65477997803427</v>
          </cell>
          <cell r="S53">
            <v>83.980564357176718</v>
          </cell>
          <cell r="T53">
            <v>24.047967926847083</v>
          </cell>
          <cell r="U53" t="e">
            <v>#DIV/0!</v>
          </cell>
          <cell r="V53">
            <v>81.799949459352334</v>
          </cell>
          <cell r="AN53">
            <v>156739</v>
          </cell>
          <cell r="AO53">
            <v>112596.37</v>
          </cell>
          <cell r="AP53">
            <v>15859</v>
          </cell>
          <cell r="AQ53">
            <v>21914.53</v>
          </cell>
          <cell r="AR53">
            <v>154816</v>
          </cell>
          <cell r="AS53">
            <v>138870.6</v>
          </cell>
          <cell r="AT53">
            <v>316</v>
          </cell>
          <cell r="AU53">
            <v>657.74</v>
          </cell>
          <cell r="AV53">
            <v>1207</v>
          </cell>
          <cell r="AW53">
            <v>2104.58</v>
          </cell>
          <cell r="AX53">
            <v>0</v>
          </cell>
          <cell r="AY53">
            <v>0</v>
          </cell>
          <cell r="AZ53">
            <v>0</v>
          </cell>
          <cell r="BA53">
            <v>0</v>
          </cell>
          <cell r="BD53">
            <v>306962</v>
          </cell>
          <cell r="BE53">
            <v>250249.89</v>
          </cell>
          <cell r="BH53">
            <v>70</v>
          </cell>
          <cell r="BI53">
            <v>8.26</v>
          </cell>
          <cell r="BL53">
            <v>323654</v>
          </cell>
          <cell r="BM53">
            <v>387526.5</v>
          </cell>
          <cell r="BS53">
            <v>303148.087</v>
          </cell>
          <cell r="BT53">
            <v>160722</v>
          </cell>
          <cell r="BU53">
            <v>250287.25</v>
          </cell>
          <cell r="BX53">
            <v>287895</v>
          </cell>
          <cell r="BY53">
            <v>433464.75</v>
          </cell>
          <cell r="CB53">
            <v>760</v>
          </cell>
          <cell r="CC53">
            <v>1515.16</v>
          </cell>
          <cell r="CD53">
            <v>5526</v>
          </cell>
          <cell r="CE53">
            <v>8744.84</v>
          </cell>
          <cell r="CF53">
            <v>13353</v>
          </cell>
          <cell r="CG53">
            <v>11531.94</v>
          </cell>
          <cell r="CH53">
            <v>78062</v>
          </cell>
          <cell r="CI53">
            <v>65489.69</v>
          </cell>
          <cell r="CJ53">
            <v>162</v>
          </cell>
          <cell r="CK53">
            <v>148.15</v>
          </cell>
          <cell r="CL53">
            <v>7928</v>
          </cell>
          <cell r="CM53">
            <v>7185.73</v>
          </cell>
          <cell r="CN53">
            <v>104</v>
          </cell>
          <cell r="CO53">
            <v>159.18</v>
          </cell>
          <cell r="CP53">
            <v>7964</v>
          </cell>
          <cell r="CQ53">
            <v>5550.91</v>
          </cell>
          <cell r="CR53">
            <v>0</v>
          </cell>
          <cell r="CS53">
            <v>0</v>
          </cell>
          <cell r="CT53">
            <v>0</v>
          </cell>
          <cell r="CU53">
            <v>0</v>
          </cell>
          <cell r="CV53">
            <v>509</v>
          </cell>
          <cell r="CW53">
            <v>439.25</v>
          </cell>
          <cell r="CX53">
            <v>882</v>
          </cell>
          <cell r="CY53">
            <v>776.24</v>
          </cell>
          <cell r="CZ53">
            <v>14888</v>
          </cell>
          <cell r="DA53">
            <v>13793.68</v>
          </cell>
          <cell r="DB53">
            <v>100362</v>
          </cell>
          <cell r="DC53">
            <v>87747.41</v>
          </cell>
        </row>
        <row r="54">
          <cell r="C54">
            <v>1279</v>
          </cell>
          <cell r="D54">
            <v>290</v>
          </cell>
          <cell r="E54">
            <v>183</v>
          </cell>
          <cell r="F54">
            <v>30</v>
          </cell>
          <cell r="G54">
            <v>1782</v>
          </cell>
          <cell r="H54">
            <v>1371553.13</v>
          </cell>
          <cell r="I54">
            <v>804861.84</v>
          </cell>
          <cell r="J54">
            <v>1223498.51</v>
          </cell>
          <cell r="K54">
            <v>201861.52</v>
          </cell>
          <cell r="L54">
            <v>3601775</v>
          </cell>
          <cell r="M54">
            <v>1832455.15</v>
          </cell>
          <cell r="N54">
            <v>670054.79</v>
          </cell>
          <cell r="O54">
            <v>383125.11</v>
          </cell>
          <cell r="P54">
            <v>42821.85</v>
          </cell>
          <cell r="Q54">
            <v>2928456.9</v>
          </cell>
          <cell r="R54">
            <v>133.6043868749</v>
          </cell>
          <cell r="S54">
            <v>83.250908006770459</v>
          </cell>
          <cell r="T54">
            <v>31.313900823630753</v>
          </cell>
          <cell r="U54">
            <v>21.213478428181855</v>
          </cell>
          <cell r="V54">
            <v>81.305936656231992</v>
          </cell>
          <cell r="AN54">
            <v>333241</v>
          </cell>
          <cell r="AO54">
            <v>276755.37</v>
          </cell>
          <cell r="AP54">
            <v>137014</v>
          </cell>
          <cell r="AQ54">
            <v>114294.53</v>
          </cell>
          <cell r="AR54">
            <v>560043</v>
          </cell>
          <cell r="AS54">
            <v>514952.6</v>
          </cell>
          <cell r="AT54">
            <v>345</v>
          </cell>
          <cell r="AU54">
            <v>693.74</v>
          </cell>
          <cell r="AV54">
            <v>1256</v>
          </cell>
          <cell r="AW54">
            <v>2217.58</v>
          </cell>
          <cell r="AX54">
            <v>0</v>
          </cell>
          <cell r="AY54">
            <v>0</v>
          </cell>
          <cell r="AZ54">
            <v>0</v>
          </cell>
          <cell r="BA54">
            <v>0</v>
          </cell>
          <cell r="BD54">
            <v>1100428</v>
          </cell>
          <cell r="BE54">
            <v>964626.89</v>
          </cell>
          <cell r="BH54">
            <v>70</v>
          </cell>
          <cell r="BI54">
            <v>8.26</v>
          </cell>
          <cell r="BL54">
            <v>1342403</v>
          </cell>
          <cell r="BM54">
            <v>1223937.5</v>
          </cell>
          <cell r="BS54">
            <v>1118622.277</v>
          </cell>
          <cell r="BT54">
            <v>567448</v>
          </cell>
          <cell r="BU54">
            <v>517683.25</v>
          </cell>
          <cell r="BX54">
            <v>740812</v>
          </cell>
          <cell r="BY54">
            <v>904027.75</v>
          </cell>
          <cell r="CB54">
            <v>1458</v>
          </cell>
          <cell r="CC54">
            <v>3206.16</v>
          </cell>
          <cell r="CD54">
            <v>10739</v>
          </cell>
          <cell r="CE54">
            <v>19027.84</v>
          </cell>
          <cell r="CF54">
            <v>29073</v>
          </cell>
          <cell r="CG54">
            <v>25391.940000000002</v>
          </cell>
          <cell r="CH54">
            <v>125616</v>
          </cell>
          <cell r="CI54">
            <v>123731.69</v>
          </cell>
          <cell r="CJ54">
            <v>164</v>
          </cell>
          <cell r="CK54">
            <v>151.15</v>
          </cell>
          <cell r="CL54">
            <v>7985</v>
          </cell>
          <cell r="CM54">
            <v>7934.73</v>
          </cell>
          <cell r="CN54">
            <v>148</v>
          </cell>
          <cell r="CO54">
            <v>184.18</v>
          </cell>
          <cell r="CP54">
            <v>8053</v>
          </cell>
          <cell r="CQ54">
            <v>5642.91</v>
          </cell>
          <cell r="CR54">
            <v>0</v>
          </cell>
          <cell r="CS54">
            <v>0</v>
          </cell>
          <cell r="CT54">
            <v>0</v>
          </cell>
          <cell r="CU54">
            <v>0</v>
          </cell>
          <cell r="CV54">
            <v>705</v>
          </cell>
          <cell r="CW54">
            <v>876.25</v>
          </cell>
          <cell r="CX54">
            <v>1312</v>
          </cell>
          <cell r="CY54">
            <v>1551.24</v>
          </cell>
          <cell r="CZ54">
            <v>31548</v>
          </cell>
          <cell r="DA54">
            <v>29809.68</v>
          </cell>
          <cell r="DB54">
            <v>153705</v>
          </cell>
          <cell r="DC54">
            <v>157888.41</v>
          </cell>
        </row>
        <row r="56">
          <cell r="C56">
            <v>3549</v>
          </cell>
          <cell r="D56">
            <v>2216</v>
          </cell>
          <cell r="E56">
            <v>1869</v>
          </cell>
          <cell r="F56">
            <v>2071</v>
          </cell>
          <cell r="G56">
            <v>9705</v>
          </cell>
          <cell r="H56">
            <v>6301077.2317125844</v>
          </cell>
          <cell r="I56">
            <v>8998322.3684354741</v>
          </cell>
          <cell r="J56">
            <v>14874302.057469716</v>
          </cell>
          <cell r="K56">
            <v>43631189.717339396</v>
          </cell>
          <cell r="L56">
            <v>73804891.374957159</v>
          </cell>
          <cell r="M56">
            <v>6308228.7284258194</v>
          </cell>
          <cell r="N56">
            <v>7018391.3558411757</v>
          </cell>
          <cell r="O56">
            <v>9061162.3889215924</v>
          </cell>
          <cell r="P56">
            <v>33842453.134123452</v>
          </cell>
          <cell r="Q56">
            <v>56230235.607312046</v>
          </cell>
          <cell r="R56">
            <v>100.11349641418839</v>
          </cell>
          <cell r="S56">
            <v>77.996665027921793</v>
          </cell>
          <cell r="T56">
            <v>60.918235718973946</v>
          </cell>
          <cell r="U56">
            <v>77.564818546935427</v>
          </cell>
          <cell r="V56">
            <v>76.187681547610282</v>
          </cell>
          <cell r="AN56">
            <v>945508</v>
          </cell>
          <cell r="AO56">
            <v>1239777.5008</v>
          </cell>
          <cell r="AP56">
            <v>1043452</v>
          </cell>
          <cell r="AQ56">
            <v>2329392.7539999997</v>
          </cell>
          <cell r="AR56">
            <v>3535911</v>
          </cell>
          <cell r="AS56">
            <v>6556012.6799999997</v>
          </cell>
          <cell r="AT56">
            <v>1782</v>
          </cell>
          <cell r="AU56">
            <v>3695.1400000000003</v>
          </cell>
          <cell r="AV56">
            <v>20848</v>
          </cell>
          <cell r="AW56">
            <v>126344.47</v>
          </cell>
          <cell r="AX56">
            <v>938</v>
          </cell>
          <cell r="AY56">
            <v>66397.09</v>
          </cell>
          <cell r="AZ56">
            <v>1152</v>
          </cell>
          <cell r="BA56">
            <v>88717.13</v>
          </cell>
          <cell r="BD56">
            <v>4194643</v>
          </cell>
          <cell r="BE56">
            <v>5398327.9099999992</v>
          </cell>
          <cell r="BH56">
            <v>28965</v>
          </cell>
          <cell r="BI56">
            <v>4904.54</v>
          </cell>
          <cell r="BL56">
            <v>4892888</v>
          </cell>
          <cell r="BM56">
            <v>8102053.8260000004</v>
          </cell>
          <cell r="BS56">
            <v>4554194.5756038828</v>
          </cell>
          <cell r="BT56">
            <v>1402353</v>
          </cell>
          <cell r="BU56">
            <v>1736237.3966172</v>
          </cell>
          <cell r="BX56">
            <v>3029655</v>
          </cell>
          <cell r="BY56">
            <v>4931805.0880775005</v>
          </cell>
          <cell r="CB56">
            <v>129576</v>
          </cell>
          <cell r="CC56">
            <v>242743.18660000002</v>
          </cell>
          <cell r="CD56">
            <v>302545</v>
          </cell>
          <cell r="CE56">
            <v>682831.47899999993</v>
          </cell>
          <cell r="CF56">
            <v>406284</v>
          </cell>
          <cell r="CG56">
            <v>850267.90690000006</v>
          </cell>
          <cell r="CH56">
            <v>969888</v>
          </cell>
          <cell r="CI56">
            <v>2297904.9099999997</v>
          </cell>
          <cell r="CJ56">
            <v>12306</v>
          </cell>
          <cell r="CK56">
            <v>35246.164935000001</v>
          </cell>
          <cell r="CL56">
            <v>36253</v>
          </cell>
          <cell r="CM56">
            <v>89218.14</v>
          </cell>
          <cell r="CN56">
            <v>4296</v>
          </cell>
          <cell r="CO56">
            <v>8060.4714910000002</v>
          </cell>
          <cell r="CP56">
            <v>18766</v>
          </cell>
          <cell r="CQ56">
            <v>29475.377561000001</v>
          </cell>
          <cell r="CR56">
            <v>176</v>
          </cell>
          <cell r="CS56">
            <v>1669.4991401</v>
          </cell>
          <cell r="CT56">
            <v>367</v>
          </cell>
          <cell r="CU56">
            <v>14501.320718000001</v>
          </cell>
          <cell r="CV56">
            <v>3770</v>
          </cell>
          <cell r="CW56">
            <v>20656.135300000002</v>
          </cell>
          <cell r="CX56">
            <v>16570</v>
          </cell>
          <cell r="CY56">
            <v>90974.91</v>
          </cell>
          <cell r="CZ56">
            <v>556408</v>
          </cell>
          <cell r="DA56">
            <v>1158643.3643660999</v>
          </cell>
          <cell r="DB56">
            <v>1344389</v>
          </cell>
          <cell r="DC56">
            <v>3204906.1372790001</v>
          </cell>
        </row>
        <row r="58">
          <cell r="C58">
            <v>2270</v>
          </cell>
          <cell r="D58">
            <v>1926</v>
          </cell>
          <cell r="E58">
            <v>1686</v>
          </cell>
          <cell r="F58">
            <v>2041</v>
          </cell>
          <cell r="G58">
            <v>7923</v>
          </cell>
          <cell r="H58">
            <v>4929524.1017125845</v>
          </cell>
          <cell r="I58">
            <v>8193460.5284354733</v>
          </cell>
          <cell r="J58">
            <v>13650803.547469717</v>
          </cell>
          <cell r="K58">
            <v>43429328.197339393</v>
          </cell>
          <cell r="L58">
            <v>70203116.374957159</v>
          </cell>
          <cell r="M58">
            <v>4475773.57842582</v>
          </cell>
          <cell r="N58">
            <v>6348336.5658411756</v>
          </cell>
          <cell r="O58">
            <v>8678037.278921593</v>
          </cell>
          <cell r="P58">
            <v>33799631.284123451</v>
          </cell>
          <cell r="Q58">
            <v>53301778.707312047</v>
          </cell>
          <cell r="R58">
            <v>90.795246885411814</v>
          </cell>
          <cell r="S58">
            <v>77.480529061063024</v>
          </cell>
          <cell r="T58">
            <v>63.571622349880897</v>
          </cell>
          <cell r="U58">
            <v>77.826742174183835</v>
          </cell>
          <cell r="V58">
            <v>75.925089169297692</v>
          </cell>
          <cell r="AN58">
            <v>612267</v>
          </cell>
          <cell r="AO58">
            <v>963022.13080000004</v>
          </cell>
          <cell r="AP58">
            <v>906438</v>
          </cell>
          <cell r="AQ58">
            <v>2215098.2239999999</v>
          </cell>
          <cell r="AR58">
            <v>2975868</v>
          </cell>
          <cell r="AS58">
            <v>6041060.0800000001</v>
          </cell>
          <cell r="AT58">
            <v>1437</v>
          </cell>
          <cell r="AU58">
            <v>3001.4</v>
          </cell>
          <cell r="AV58">
            <v>19592</v>
          </cell>
          <cell r="AW58">
            <v>124126.89</v>
          </cell>
          <cell r="AX58">
            <v>938</v>
          </cell>
          <cell r="AY58">
            <v>66397.09</v>
          </cell>
          <cell r="AZ58">
            <v>1152</v>
          </cell>
          <cell r="BA58">
            <v>88717.13</v>
          </cell>
          <cell r="BD58">
            <v>3094215</v>
          </cell>
          <cell r="BE58">
            <v>4433701.0199999996</v>
          </cell>
          <cell r="BH58">
            <v>28895</v>
          </cell>
          <cell r="BI58">
            <v>4896.28</v>
          </cell>
          <cell r="BL58">
            <v>3550485</v>
          </cell>
          <cell r="BM58">
            <v>6878116.3260000004</v>
          </cell>
          <cell r="BS58">
            <v>3435572.298603883</v>
          </cell>
          <cell r="BT58">
            <v>834905</v>
          </cell>
          <cell r="BU58">
            <v>1218554.1466172</v>
          </cell>
          <cell r="BX58">
            <v>2288843</v>
          </cell>
          <cell r="BY58">
            <v>4027777.3380775</v>
          </cell>
          <cell r="CB58">
            <v>128118</v>
          </cell>
          <cell r="CC58">
            <v>239537.02660000001</v>
          </cell>
          <cell r="CD58">
            <v>291806</v>
          </cell>
          <cell r="CE58">
            <v>663803.63899999997</v>
          </cell>
          <cell r="CF58">
            <v>377211</v>
          </cell>
          <cell r="CG58">
            <v>824875.96690000012</v>
          </cell>
          <cell r="CH58">
            <v>844272</v>
          </cell>
          <cell r="CI58">
            <v>2174173.2199999997</v>
          </cell>
          <cell r="CJ58">
            <v>12142</v>
          </cell>
          <cell r="CK58">
            <v>35095.014934999999</v>
          </cell>
          <cell r="CL58">
            <v>28268</v>
          </cell>
          <cell r="CM58">
            <v>81283.41</v>
          </cell>
          <cell r="CN58">
            <v>4148</v>
          </cell>
          <cell r="CO58">
            <v>7876.291491</v>
          </cell>
          <cell r="CP58">
            <v>10713</v>
          </cell>
          <cell r="CQ58">
            <v>23832.467561000001</v>
          </cell>
          <cell r="CR58">
            <v>176</v>
          </cell>
          <cell r="CS58">
            <v>1669.4991401</v>
          </cell>
          <cell r="CT58">
            <v>367</v>
          </cell>
          <cell r="CU58">
            <v>14501.320718000001</v>
          </cell>
          <cell r="CV58">
            <v>3065</v>
          </cell>
          <cell r="CW58">
            <v>19779.885300000002</v>
          </cell>
          <cell r="CX58">
            <v>15258</v>
          </cell>
          <cell r="CY58">
            <v>89423.67</v>
          </cell>
          <cell r="CZ58">
            <v>524860</v>
          </cell>
          <cell r="DA58">
            <v>1128833.6843661</v>
          </cell>
          <cell r="DB58">
            <v>1190684</v>
          </cell>
          <cell r="DC58">
            <v>3047017.727279</v>
          </cell>
        </row>
        <row r="61">
          <cell r="B61" t="str">
            <v>KSCARD Bk.Ltd</v>
          </cell>
          <cell r="C61">
            <v>148</v>
          </cell>
          <cell r="D61">
            <v>0</v>
          </cell>
          <cell r="E61">
            <v>54</v>
          </cell>
          <cell r="F61">
            <v>0</v>
          </cell>
          <cell r="G61">
            <v>202</v>
          </cell>
          <cell r="H61">
            <v>0</v>
          </cell>
          <cell r="I61">
            <v>0</v>
          </cell>
          <cell r="J61">
            <v>24932.78</v>
          </cell>
          <cell r="K61">
            <v>0</v>
          </cell>
          <cell r="L61">
            <v>24932.78</v>
          </cell>
          <cell r="M61">
            <v>184634.04</v>
          </cell>
          <cell r="N61">
            <v>0</v>
          </cell>
          <cell r="O61">
            <v>0</v>
          </cell>
          <cell r="P61">
            <v>0</v>
          </cell>
          <cell r="Q61">
            <v>184634.04</v>
          </cell>
          <cell r="R61" t="e">
            <v>#DIV/0!</v>
          </cell>
          <cell r="S61" t="e">
            <v>#DIV/0!</v>
          </cell>
          <cell r="T61">
            <v>0</v>
          </cell>
          <cell r="U61" t="e">
            <v>#DIV/0!</v>
          </cell>
          <cell r="V61">
            <v>740.52728977675179</v>
          </cell>
          <cell r="AN61">
            <v>22208</v>
          </cell>
          <cell r="AO61">
            <v>12043</v>
          </cell>
          <cell r="AP61">
            <v>353</v>
          </cell>
          <cell r="AQ61">
            <v>2565.4499999999998</v>
          </cell>
          <cell r="AR61">
            <v>36180</v>
          </cell>
          <cell r="AS61">
            <v>23598</v>
          </cell>
          <cell r="AT61">
            <v>0</v>
          </cell>
          <cell r="AU61">
            <v>0</v>
          </cell>
          <cell r="AV61">
            <v>0</v>
          </cell>
          <cell r="AW61">
            <v>0</v>
          </cell>
          <cell r="AX61">
            <v>0</v>
          </cell>
          <cell r="AY61">
            <v>0</v>
          </cell>
          <cell r="AZ61">
            <v>0</v>
          </cell>
          <cell r="BA61">
            <v>0</v>
          </cell>
          <cell r="BD61">
            <v>248292</v>
          </cell>
          <cell r="BE61">
            <v>124777</v>
          </cell>
          <cell r="BH61">
            <v>0</v>
          </cell>
          <cell r="BI61">
            <v>0</v>
          </cell>
          <cell r="BL61">
            <v>0</v>
          </cell>
          <cell r="BM61">
            <v>0</v>
          </cell>
          <cell r="BS61">
            <v>15886.403</v>
          </cell>
          <cell r="BT61">
            <v>0</v>
          </cell>
          <cell r="BU61">
            <v>0</v>
          </cell>
          <cell r="BX61">
            <v>263</v>
          </cell>
          <cell r="BY61">
            <v>832.9</v>
          </cell>
          <cell r="CB61">
            <v>0</v>
          </cell>
          <cell r="CC61">
            <v>0</v>
          </cell>
          <cell r="CD61">
            <v>0</v>
          </cell>
          <cell r="CE61">
            <v>0</v>
          </cell>
          <cell r="CF61">
            <v>0</v>
          </cell>
          <cell r="CG61">
            <v>0</v>
          </cell>
          <cell r="CH61">
            <v>10893</v>
          </cell>
          <cell r="CI61">
            <v>5705</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10893</v>
          </cell>
          <cell r="DC61">
            <v>5705</v>
          </cell>
        </row>
        <row r="62">
          <cell r="B62" t="str">
            <v xml:space="preserve">K.S.Coop Apex Bank ltd </v>
          </cell>
          <cell r="C62">
            <v>322</v>
          </cell>
          <cell r="D62">
            <v>169</v>
          </cell>
          <cell r="E62">
            <v>220</v>
          </cell>
          <cell r="F62">
            <v>48</v>
          </cell>
          <cell r="G62">
            <v>759</v>
          </cell>
          <cell r="H62">
            <v>857853.39</v>
          </cell>
          <cell r="I62">
            <v>602263.64749999996</v>
          </cell>
          <cell r="J62">
            <v>369409.984</v>
          </cell>
          <cell r="K62">
            <v>907194.84</v>
          </cell>
          <cell r="L62">
            <v>2736721.8615000001</v>
          </cell>
          <cell r="M62">
            <v>1170284.6062</v>
          </cell>
          <cell r="N62">
            <v>787865.88029999996</v>
          </cell>
          <cell r="O62">
            <v>101601.7735</v>
          </cell>
          <cell r="P62">
            <v>1150887.6000000001</v>
          </cell>
          <cell r="Q62">
            <v>3210639.8600000003</v>
          </cell>
          <cell r="R62">
            <v>136.42011791781809</v>
          </cell>
          <cell r="S62">
            <v>130.81743910170172</v>
          </cell>
          <cell r="T62">
            <v>27.503797379769789</v>
          </cell>
          <cell r="U62">
            <v>126.86222950739008</v>
          </cell>
          <cell r="V62">
            <v>117.31699538659896</v>
          </cell>
          <cell r="AN62">
            <v>371871</v>
          </cell>
          <cell r="AO62">
            <v>188102</v>
          </cell>
          <cell r="AP62">
            <v>152733</v>
          </cell>
          <cell r="AQ62">
            <v>94769.82</v>
          </cell>
          <cell r="AR62">
            <v>338345</v>
          </cell>
          <cell r="AS62">
            <v>215670</v>
          </cell>
          <cell r="AT62">
            <v>0</v>
          </cell>
          <cell r="AU62">
            <v>0</v>
          </cell>
          <cell r="AV62">
            <v>0</v>
          </cell>
          <cell r="AW62">
            <v>0</v>
          </cell>
          <cell r="AX62">
            <v>0</v>
          </cell>
          <cell r="AY62">
            <v>0</v>
          </cell>
          <cell r="AZ62">
            <v>0</v>
          </cell>
          <cell r="BA62">
            <v>0</v>
          </cell>
          <cell r="BD62">
            <v>1656252</v>
          </cell>
          <cell r="BE62">
            <v>836561</v>
          </cell>
          <cell r="BH62">
            <v>0</v>
          </cell>
          <cell r="BI62">
            <v>0</v>
          </cell>
          <cell r="BL62">
            <v>2028123</v>
          </cell>
          <cell r="BM62">
            <v>1024663</v>
          </cell>
          <cell r="BS62">
            <v>1211683.2050000001</v>
          </cell>
          <cell r="BT62">
            <v>1050831</v>
          </cell>
          <cell r="BU62">
            <v>611161.31000000006</v>
          </cell>
          <cell r="BX62">
            <v>2165177</v>
          </cell>
          <cell r="BY62">
            <v>1073438.1399999999</v>
          </cell>
          <cell r="CB62">
            <v>29575</v>
          </cell>
          <cell r="CC62">
            <v>18657</v>
          </cell>
          <cell r="CD62">
            <v>54218</v>
          </cell>
          <cell r="CE62">
            <v>42330</v>
          </cell>
          <cell r="CF62">
            <v>33467</v>
          </cell>
          <cell r="CG62">
            <v>21112</v>
          </cell>
          <cell r="CH62">
            <v>60079</v>
          </cell>
          <cell r="CI62">
            <v>47901</v>
          </cell>
          <cell r="CJ62">
            <v>3891</v>
          </cell>
          <cell r="CK62">
            <v>2454</v>
          </cell>
          <cell r="CL62">
            <v>7327</v>
          </cell>
          <cell r="CM62">
            <v>5569</v>
          </cell>
          <cell r="CN62">
            <v>1557</v>
          </cell>
          <cell r="CO62">
            <v>982</v>
          </cell>
          <cell r="CP62">
            <v>16119</v>
          </cell>
          <cell r="CQ62">
            <v>2229</v>
          </cell>
          <cell r="CR62">
            <v>0</v>
          </cell>
          <cell r="CS62">
            <v>0</v>
          </cell>
          <cell r="CT62">
            <v>0</v>
          </cell>
          <cell r="CU62">
            <v>0</v>
          </cell>
          <cell r="CV62">
            <v>9341</v>
          </cell>
          <cell r="CW62">
            <v>5892</v>
          </cell>
          <cell r="CX62">
            <v>8792</v>
          </cell>
          <cell r="CY62">
            <v>13368</v>
          </cell>
          <cell r="CZ62">
            <v>77831</v>
          </cell>
          <cell r="DA62">
            <v>49097</v>
          </cell>
          <cell r="DB62">
            <v>146535</v>
          </cell>
          <cell r="DC62">
            <v>111397</v>
          </cell>
        </row>
        <row r="63">
          <cell r="B63" t="str">
            <v>Indl.Co.Op.Bank ltd.</v>
          </cell>
          <cell r="C63">
            <v>0</v>
          </cell>
          <cell r="D63">
            <v>4</v>
          </cell>
          <cell r="E63">
            <v>21</v>
          </cell>
          <cell r="F63">
            <v>13</v>
          </cell>
          <cell r="G63">
            <v>38</v>
          </cell>
          <cell r="H63">
            <v>0</v>
          </cell>
          <cell r="I63">
            <v>1989</v>
          </cell>
          <cell r="J63">
            <v>17047</v>
          </cell>
          <cell r="K63">
            <v>13189</v>
          </cell>
          <cell r="L63">
            <v>32225</v>
          </cell>
          <cell r="M63">
            <v>0</v>
          </cell>
          <cell r="N63">
            <v>392</v>
          </cell>
          <cell r="O63">
            <v>7522</v>
          </cell>
          <cell r="P63">
            <v>9144</v>
          </cell>
          <cell r="Q63">
            <v>17058</v>
          </cell>
          <cell r="R63" t="e">
            <v>#DIV/0!</v>
          </cell>
          <cell r="S63">
            <v>19.708396178984415</v>
          </cell>
          <cell r="T63">
            <v>44.125065994016545</v>
          </cell>
          <cell r="U63">
            <v>69.33050269163698</v>
          </cell>
          <cell r="V63">
            <v>52.934057408844062</v>
          </cell>
          <cell r="AN63">
            <v>0</v>
          </cell>
          <cell r="AO63">
            <v>0</v>
          </cell>
          <cell r="AP63">
            <v>0</v>
          </cell>
          <cell r="AQ63">
            <v>0</v>
          </cell>
          <cell r="AR63">
            <v>0</v>
          </cell>
          <cell r="AS63">
            <v>0</v>
          </cell>
          <cell r="AT63">
            <v>0</v>
          </cell>
          <cell r="AU63">
            <v>0</v>
          </cell>
          <cell r="AV63">
            <v>0</v>
          </cell>
          <cell r="AW63">
            <v>0</v>
          </cell>
          <cell r="BD63">
            <v>0</v>
          </cell>
          <cell r="BE63">
            <v>0</v>
          </cell>
          <cell r="BH63">
            <v>0</v>
          </cell>
          <cell r="BI63">
            <v>0</v>
          </cell>
          <cell r="BL63">
            <v>0</v>
          </cell>
          <cell r="BM63">
            <v>0</v>
          </cell>
          <cell r="BS63">
            <v>73430.27</v>
          </cell>
          <cell r="BT63">
            <v>0</v>
          </cell>
          <cell r="BU63">
            <v>0</v>
          </cell>
          <cell r="BX63">
            <v>0</v>
          </cell>
          <cell r="BY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row>
        <row r="64">
          <cell r="C64">
            <v>470</v>
          </cell>
          <cell r="D64">
            <v>173</v>
          </cell>
          <cell r="E64">
            <v>295</v>
          </cell>
          <cell r="F64">
            <v>61</v>
          </cell>
          <cell r="G64">
            <v>999</v>
          </cell>
          <cell r="H64">
            <v>857853.39</v>
          </cell>
          <cell r="I64">
            <v>604252.64749999996</v>
          </cell>
          <cell r="J64">
            <v>411389.76399999997</v>
          </cell>
          <cell r="K64">
            <v>920383.84</v>
          </cell>
          <cell r="L64">
            <v>2793879.6414999999</v>
          </cell>
          <cell r="M64">
            <v>1354918.6462000001</v>
          </cell>
          <cell r="N64">
            <v>788257.88029999996</v>
          </cell>
          <cell r="O64">
            <v>109123.7735</v>
          </cell>
          <cell r="P64">
            <v>1160031.6000000001</v>
          </cell>
          <cell r="Q64">
            <v>3412331.9000000004</v>
          </cell>
          <cell r="R64">
            <v>157.94291448798728</v>
          </cell>
          <cell r="S64">
            <v>130.45170485579047</v>
          </cell>
          <cell r="T64">
            <v>26.525641386643738</v>
          </cell>
          <cell r="U64">
            <v>126.03780613966453</v>
          </cell>
          <cell r="V64">
            <v>122.13596639288158</v>
          </cell>
          <cell r="AN64">
            <v>394079</v>
          </cell>
          <cell r="AO64">
            <v>200145</v>
          </cell>
          <cell r="AP64">
            <v>153086</v>
          </cell>
          <cell r="AQ64">
            <v>97335.27</v>
          </cell>
          <cell r="AR64">
            <v>374525</v>
          </cell>
          <cell r="AS64">
            <v>239268</v>
          </cell>
          <cell r="AT64">
            <v>0</v>
          </cell>
          <cell r="AU64">
            <v>0</v>
          </cell>
          <cell r="AV64">
            <v>0</v>
          </cell>
          <cell r="AW64">
            <v>0</v>
          </cell>
          <cell r="AX64">
            <v>0</v>
          </cell>
          <cell r="AY64">
            <v>0</v>
          </cell>
          <cell r="AZ64">
            <v>0</v>
          </cell>
          <cell r="BA64">
            <v>0</v>
          </cell>
          <cell r="BD64">
            <v>1904544</v>
          </cell>
          <cell r="BE64">
            <v>961338</v>
          </cell>
          <cell r="BH64">
            <v>0</v>
          </cell>
          <cell r="BI64">
            <v>0</v>
          </cell>
          <cell r="BL64">
            <v>2028123</v>
          </cell>
          <cell r="BM64">
            <v>1024663</v>
          </cell>
          <cell r="BS64">
            <v>1300999.878</v>
          </cell>
          <cell r="BT64">
            <v>1050831</v>
          </cell>
          <cell r="BU64">
            <v>611161.31000000006</v>
          </cell>
          <cell r="BX64">
            <v>2165440</v>
          </cell>
          <cell r="BY64">
            <v>1074271.0399999998</v>
          </cell>
          <cell r="CB64">
            <v>29575</v>
          </cell>
          <cell r="CC64">
            <v>18657</v>
          </cell>
          <cell r="CD64">
            <v>54218</v>
          </cell>
          <cell r="CE64">
            <v>42330</v>
          </cell>
          <cell r="CF64">
            <v>33467</v>
          </cell>
          <cell r="CG64">
            <v>21112</v>
          </cell>
          <cell r="CH64">
            <v>70972</v>
          </cell>
          <cell r="CI64">
            <v>53606</v>
          </cell>
          <cell r="CJ64">
            <v>3891</v>
          </cell>
          <cell r="CK64">
            <v>2454</v>
          </cell>
          <cell r="CL64">
            <v>7327</v>
          </cell>
          <cell r="CM64">
            <v>5569</v>
          </cell>
          <cell r="CN64">
            <v>1557</v>
          </cell>
          <cell r="CO64">
            <v>982</v>
          </cell>
          <cell r="CP64">
            <v>16119</v>
          </cell>
          <cell r="CQ64">
            <v>2229</v>
          </cell>
          <cell r="CR64">
            <v>0</v>
          </cell>
          <cell r="CS64">
            <v>0</v>
          </cell>
          <cell r="CT64">
            <v>0</v>
          </cell>
          <cell r="CU64">
            <v>0</v>
          </cell>
          <cell r="CV64">
            <v>9341</v>
          </cell>
          <cell r="CW64">
            <v>5892</v>
          </cell>
          <cell r="CX64">
            <v>8792</v>
          </cell>
          <cell r="CY64">
            <v>13368</v>
          </cell>
          <cell r="CZ64">
            <v>77831</v>
          </cell>
          <cell r="DA64">
            <v>49097</v>
          </cell>
          <cell r="DB64">
            <v>157428</v>
          </cell>
          <cell r="DC64">
            <v>117102</v>
          </cell>
        </row>
        <row r="65">
          <cell r="B65" t="str">
            <v>KSFC</v>
          </cell>
          <cell r="C65">
            <v>0</v>
          </cell>
          <cell r="D65">
            <v>0</v>
          </cell>
          <cell r="E65">
            <v>29</v>
          </cell>
          <cell r="F65">
            <v>3</v>
          </cell>
          <cell r="G65">
            <v>32</v>
          </cell>
          <cell r="H65">
            <v>0</v>
          </cell>
          <cell r="I65">
            <v>0</v>
          </cell>
          <cell r="J65">
            <v>0</v>
          </cell>
          <cell r="K65">
            <v>0</v>
          </cell>
          <cell r="L65">
            <v>0</v>
          </cell>
          <cell r="M65">
            <v>0</v>
          </cell>
          <cell r="N65">
            <v>0</v>
          </cell>
          <cell r="O65">
            <v>153438.59</v>
          </cell>
          <cell r="P65">
            <v>24113.47</v>
          </cell>
          <cell r="Q65">
            <v>177552.06</v>
          </cell>
          <cell r="R65" t="e">
            <v>#DIV/0!</v>
          </cell>
          <cell r="S65" t="e">
            <v>#DIV/0!</v>
          </cell>
          <cell r="T65" t="e">
            <v>#DIV/0!</v>
          </cell>
          <cell r="U65" t="e">
            <v>#DIV/0!</v>
          </cell>
          <cell r="V65" t="e">
            <v>#DIV/0!</v>
          </cell>
          <cell r="AN65">
            <v>1561</v>
          </cell>
          <cell r="AO65">
            <v>53691.45</v>
          </cell>
          <cell r="AP65">
            <v>416</v>
          </cell>
          <cell r="AQ65">
            <v>11846.98</v>
          </cell>
          <cell r="AR65">
            <v>1500</v>
          </cell>
          <cell r="AS65">
            <v>61601.96</v>
          </cell>
          <cell r="AT65">
            <v>0</v>
          </cell>
          <cell r="AU65">
            <v>0</v>
          </cell>
          <cell r="AV65">
            <v>0</v>
          </cell>
          <cell r="AW65">
            <v>0</v>
          </cell>
          <cell r="AX65">
            <v>0</v>
          </cell>
          <cell r="AY65">
            <v>0</v>
          </cell>
          <cell r="AZ65">
            <v>0</v>
          </cell>
          <cell r="BA65">
            <v>0</v>
          </cell>
          <cell r="BD65">
            <v>0</v>
          </cell>
          <cell r="BE65">
            <v>0</v>
          </cell>
          <cell r="BH65">
            <v>0</v>
          </cell>
          <cell r="BI65">
            <v>0</v>
          </cell>
          <cell r="BL65">
            <v>0</v>
          </cell>
          <cell r="BM65">
            <v>0</v>
          </cell>
          <cell r="BS65">
            <v>1093.3019999999999</v>
          </cell>
          <cell r="BT65">
            <v>0</v>
          </cell>
          <cell r="BU65">
            <v>0</v>
          </cell>
          <cell r="BX65">
            <v>0</v>
          </cell>
          <cell r="BY65">
            <v>0</v>
          </cell>
          <cell r="CB65">
            <v>12</v>
          </cell>
          <cell r="CC65">
            <v>497.78</v>
          </cell>
          <cell r="CD65">
            <v>62</v>
          </cell>
          <cell r="CE65">
            <v>1711.22</v>
          </cell>
          <cell r="CF65">
            <v>80</v>
          </cell>
          <cell r="CG65">
            <v>3308.99</v>
          </cell>
          <cell r="CH65">
            <v>436</v>
          </cell>
          <cell r="CI65">
            <v>11427.92</v>
          </cell>
          <cell r="CJ65">
            <v>0</v>
          </cell>
          <cell r="CK65">
            <v>0</v>
          </cell>
          <cell r="CL65">
            <v>0</v>
          </cell>
          <cell r="CM65">
            <v>0</v>
          </cell>
          <cell r="CN65">
            <v>0</v>
          </cell>
          <cell r="CO65">
            <v>0</v>
          </cell>
          <cell r="CP65">
            <v>0</v>
          </cell>
          <cell r="CQ65">
            <v>0</v>
          </cell>
          <cell r="CR65">
            <v>0</v>
          </cell>
          <cell r="CS65">
            <v>0</v>
          </cell>
          <cell r="CT65">
            <v>1</v>
          </cell>
          <cell r="CU65">
            <v>27.5</v>
          </cell>
          <cell r="CV65">
            <v>0</v>
          </cell>
          <cell r="CW65">
            <v>0</v>
          </cell>
          <cell r="CX65">
            <v>0</v>
          </cell>
          <cell r="CY65">
            <v>0</v>
          </cell>
          <cell r="CZ65">
            <v>92</v>
          </cell>
          <cell r="DA65">
            <v>3806.7699999999995</v>
          </cell>
          <cell r="DB65">
            <v>499</v>
          </cell>
          <cell r="DC65">
            <v>13166.64</v>
          </cell>
        </row>
        <row r="66">
          <cell r="C66">
            <v>0</v>
          </cell>
          <cell r="D66">
            <v>0</v>
          </cell>
          <cell r="E66">
            <v>29</v>
          </cell>
          <cell r="F66">
            <v>3</v>
          </cell>
          <cell r="G66">
            <v>32</v>
          </cell>
          <cell r="H66">
            <v>0</v>
          </cell>
          <cell r="I66">
            <v>0</v>
          </cell>
          <cell r="J66">
            <v>0</v>
          </cell>
          <cell r="K66">
            <v>0</v>
          </cell>
          <cell r="L66">
            <v>0</v>
          </cell>
          <cell r="M66">
            <v>0</v>
          </cell>
          <cell r="N66">
            <v>0</v>
          </cell>
          <cell r="O66">
            <v>153438.59</v>
          </cell>
          <cell r="P66">
            <v>24113.47</v>
          </cell>
          <cell r="Q66">
            <v>177552.06</v>
          </cell>
          <cell r="R66" t="e">
            <v>#DIV/0!</v>
          </cell>
          <cell r="S66" t="e">
            <v>#DIV/0!</v>
          </cell>
          <cell r="T66" t="e">
            <v>#DIV/0!</v>
          </cell>
          <cell r="U66" t="e">
            <v>#DIV/0!</v>
          </cell>
          <cell r="V66" t="e">
            <v>#DIV/0!</v>
          </cell>
          <cell r="AN66">
            <v>1561</v>
          </cell>
          <cell r="AO66">
            <v>53691.45</v>
          </cell>
          <cell r="AP66">
            <v>416</v>
          </cell>
          <cell r="AQ66">
            <v>11846.98</v>
          </cell>
          <cell r="AR66">
            <v>1500</v>
          </cell>
          <cell r="AS66">
            <v>61601.96</v>
          </cell>
          <cell r="AT66">
            <v>0</v>
          </cell>
          <cell r="AU66">
            <v>0</v>
          </cell>
          <cell r="AV66">
            <v>0</v>
          </cell>
          <cell r="AW66">
            <v>0</v>
          </cell>
          <cell r="AX66">
            <v>0</v>
          </cell>
          <cell r="AY66">
            <v>0</v>
          </cell>
          <cell r="AZ66">
            <v>0</v>
          </cell>
          <cell r="BA66">
            <v>0</v>
          </cell>
          <cell r="BD66">
            <v>0</v>
          </cell>
          <cell r="BE66">
            <v>0</v>
          </cell>
          <cell r="BH66">
            <v>0</v>
          </cell>
          <cell r="BI66">
            <v>0</v>
          </cell>
          <cell r="BL66">
            <v>0</v>
          </cell>
          <cell r="BM66">
            <v>0</v>
          </cell>
          <cell r="BS66">
            <v>1093.3019999999999</v>
          </cell>
          <cell r="BT66">
            <v>0</v>
          </cell>
          <cell r="BU66">
            <v>0</v>
          </cell>
          <cell r="BX66">
            <v>0</v>
          </cell>
          <cell r="BY66">
            <v>0</v>
          </cell>
          <cell r="CB66">
            <v>12</v>
          </cell>
          <cell r="CC66">
            <v>497.78</v>
          </cell>
          <cell r="CD66">
            <v>62</v>
          </cell>
          <cell r="CE66">
            <v>1711.22</v>
          </cell>
          <cell r="CF66">
            <v>80</v>
          </cell>
          <cell r="CG66">
            <v>3308.99</v>
          </cell>
          <cell r="CH66">
            <v>436</v>
          </cell>
          <cell r="CI66">
            <v>11427.92</v>
          </cell>
          <cell r="CJ66">
            <v>0</v>
          </cell>
          <cell r="CK66">
            <v>0</v>
          </cell>
          <cell r="CL66">
            <v>0</v>
          </cell>
          <cell r="CM66">
            <v>0</v>
          </cell>
          <cell r="CN66">
            <v>0</v>
          </cell>
          <cell r="CO66">
            <v>0</v>
          </cell>
          <cell r="CP66">
            <v>0</v>
          </cell>
          <cell r="CQ66">
            <v>0</v>
          </cell>
          <cell r="CR66">
            <v>0</v>
          </cell>
          <cell r="CS66">
            <v>0</v>
          </cell>
          <cell r="CT66">
            <v>1</v>
          </cell>
          <cell r="CU66">
            <v>27.5</v>
          </cell>
          <cell r="CV66">
            <v>0</v>
          </cell>
          <cell r="CW66">
            <v>0</v>
          </cell>
          <cell r="CX66">
            <v>0</v>
          </cell>
          <cell r="CY66">
            <v>0</v>
          </cell>
          <cell r="CZ66">
            <v>92</v>
          </cell>
          <cell r="DA66">
            <v>3806.7699999999995</v>
          </cell>
          <cell r="DB66">
            <v>499</v>
          </cell>
          <cell r="DC66">
            <v>13166.64</v>
          </cell>
        </row>
        <row r="67">
          <cell r="C67">
            <v>4019</v>
          </cell>
          <cell r="D67">
            <v>2389</v>
          </cell>
          <cell r="E67">
            <v>2193</v>
          </cell>
          <cell r="F67">
            <v>2135</v>
          </cell>
          <cell r="G67">
            <v>10736</v>
          </cell>
          <cell r="H67">
            <v>7158930.621712584</v>
          </cell>
          <cell r="I67">
            <v>9602575.0159354731</v>
          </cell>
          <cell r="J67">
            <v>15285691.821469717</v>
          </cell>
          <cell r="K67">
            <v>44551573.5573394</v>
          </cell>
          <cell r="L67">
            <v>76598771.016457155</v>
          </cell>
          <cell r="M67">
            <v>7663147.3746258197</v>
          </cell>
          <cell r="N67">
            <v>7806649.236141176</v>
          </cell>
          <cell r="O67">
            <v>9323724.7524215914</v>
          </cell>
          <cell r="P67">
            <v>35026598.204123452</v>
          </cell>
          <cell r="Q67">
            <v>59820119.567312047</v>
          </cell>
          <cell r="R67">
            <v>107.04318535206889</v>
          </cell>
          <cell r="S67">
            <v>81.29745639254098</v>
          </cell>
          <cell r="T67">
            <v>60.996419797799618</v>
          </cell>
          <cell r="U67">
            <v>78.620339097659524</v>
          </cell>
          <cell r="V67">
            <v>78.095403847223295</v>
          </cell>
          <cell r="AN67">
            <v>1341148</v>
          </cell>
          <cell r="AO67">
            <v>1493613.9508</v>
          </cell>
          <cell r="AP67">
            <v>1196954</v>
          </cell>
          <cell r="AQ67">
            <v>2438575.0039999997</v>
          </cell>
          <cell r="AR67">
            <v>3911936</v>
          </cell>
          <cell r="AS67">
            <v>6856882.6399999997</v>
          </cell>
          <cell r="AT67">
            <v>1782</v>
          </cell>
          <cell r="AU67">
            <v>3695.1400000000003</v>
          </cell>
          <cell r="AV67">
            <v>20848</v>
          </cell>
          <cell r="AW67">
            <v>126344.47</v>
          </cell>
          <cell r="AX67">
            <v>938</v>
          </cell>
          <cell r="AY67">
            <v>66397.09</v>
          </cell>
          <cell r="AZ67">
            <v>1152</v>
          </cell>
          <cell r="BA67">
            <v>88717.13</v>
          </cell>
          <cell r="BD67">
            <v>6099187</v>
          </cell>
          <cell r="BE67">
            <v>6359665.9099999992</v>
          </cell>
          <cell r="BH67">
            <v>28965</v>
          </cell>
          <cell r="BI67">
            <v>4904.54</v>
          </cell>
          <cell r="BL67">
            <v>6921011</v>
          </cell>
          <cell r="BM67">
            <v>9126716.8260000013</v>
          </cell>
          <cell r="BS67">
            <v>5856287.7556038825</v>
          </cell>
          <cell r="BT67">
            <v>2453184</v>
          </cell>
          <cell r="BU67">
            <v>2347398.7066171998</v>
          </cell>
          <cell r="BX67">
            <v>5195095</v>
          </cell>
          <cell r="BY67">
            <v>6006076.1280775005</v>
          </cell>
          <cell r="CB67">
            <v>159163</v>
          </cell>
          <cell r="CC67">
            <v>261897.96660000001</v>
          </cell>
          <cell r="CD67">
            <v>356825</v>
          </cell>
          <cell r="CE67">
            <v>726872.69899999991</v>
          </cell>
          <cell r="CF67">
            <v>439831</v>
          </cell>
          <cell r="CG67">
            <v>874688.89690000005</v>
          </cell>
          <cell r="CH67">
            <v>1041296</v>
          </cell>
          <cell r="CI67">
            <v>2362938.8299999996</v>
          </cell>
          <cell r="CJ67">
            <v>16197</v>
          </cell>
          <cell r="CK67">
            <v>37700.164935000001</v>
          </cell>
          <cell r="CL67">
            <v>43580</v>
          </cell>
          <cell r="CM67">
            <v>94787.14</v>
          </cell>
          <cell r="CN67">
            <v>5853</v>
          </cell>
          <cell r="CO67">
            <v>9042.4714910000002</v>
          </cell>
          <cell r="CP67">
            <v>34885</v>
          </cell>
          <cell r="CQ67">
            <v>31704.377561000001</v>
          </cell>
          <cell r="CR67">
            <v>176</v>
          </cell>
          <cell r="CS67">
            <v>1669.4991401</v>
          </cell>
          <cell r="CT67">
            <v>368</v>
          </cell>
          <cell r="CU67">
            <v>14528.820718000001</v>
          </cell>
          <cell r="CV67">
            <v>13111</v>
          </cell>
          <cell r="CW67">
            <v>26548.135300000002</v>
          </cell>
          <cell r="CX67">
            <v>25362</v>
          </cell>
          <cell r="CY67">
            <v>104342.91</v>
          </cell>
          <cell r="CZ67">
            <v>634331</v>
          </cell>
          <cell r="DA67">
            <v>1211547.1343661</v>
          </cell>
          <cell r="DB67">
            <v>1502316</v>
          </cell>
          <cell r="DC67">
            <v>3335174.7772790003</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I-SEC-ADVANCES-DT-WISE"/>
      <sheetName val="NON-PSA-BKWISE"/>
      <sheetName val="non-psa-dtwise"/>
      <sheetName val="Acp-distwise"/>
      <sheetName val="ACP-NON-PRIORITY"/>
      <sheetName val="ACP_Non-pri-dtwise"/>
      <sheetName val="LBS-I Pub"/>
      <sheetName val="LBS-I Pvt"/>
      <sheetName val="LBS-I RRB"/>
      <sheetName val="lbs-I-coop"/>
      <sheetName val="LBS-i-ksFC"/>
      <sheetName val="LBS-II Pub"/>
      <sheetName val="LBS_II Pvt"/>
      <sheetName val="LBS-II RRB"/>
      <sheetName val="LBS-II-COOP"/>
      <sheetName val="LBS-II-KSFC"/>
      <sheetName val="LBS-iii-PSB"/>
      <sheetName val="lbs-III-PVT sec"/>
      <sheetName val="lbs-iii-rrbS"/>
      <sheetName val="LBS-III-COOP"/>
      <sheetName val="LBS-III-KSFC"/>
    </sheetNames>
    <sheetDataSet>
      <sheetData sheetId="0" refreshError="1"/>
      <sheetData sheetId="1" refreshError="1"/>
      <sheetData sheetId="2" refreshError="1"/>
      <sheetData sheetId="3" refreshError="1"/>
      <sheetData sheetId="4" refreshError="1"/>
      <sheetData sheetId="5" refreshError="1"/>
      <sheetData sheetId="6">
        <row r="12">
          <cell r="C12">
            <v>2682032</v>
          </cell>
          <cell r="D12">
            <v>4094542.2469259901</v>
          </cell>
        </row>
        <row r="13">
          <cell r="C13">
            <v>231210</v>
          </cell>
          <cell r="D13">
            <v>308617.99358355103</v>
          </cell>
        </row>
        <row r="14">
          <cell r="C14">
            <v>156466</v>
          </cell>
          <cell r="D14">
            <v>274095.57904525398</v>
          </cell>
        </row>
        <row r="15">
          <cell r="C15">
            <v>387084</v>
          </cell>
          <cell r="D15">
            <v>2335728.6811389402</v>
          </cell>
        </row>
        <row r="16">
          <cell r="C16">
            <v>151956</v>
          </cell>
          <cell r="D16">
            <v>665718.47052329395</v>
          </cell>
        </row>
        <row r="17">
          <cell r="C17">
            <v>61016</v>
          </cell>
          <cell r="D17">
            <v>648370.40917247301</v>
          </cell>
        </row>
        <row r="18">
          <cell r="C18">
            <v>24246</v>
          </cell>
          <cell r="D18">
            <v>574001.19287173997</v>
          </cell>
        </row>
        <row r="19">
          <cell r="C19">
            <v>18221</v>
          </cell>
          <cell r="D19">
            <v>109595.299350649</v>
          </cell>
        </row>
        <row r="20">
          <cell r="C20">
            <v>131645</v>
          </cell>
          <cell r="D20">
            <v>338043.30922077899</v>
          </cell>
        </row>
        <row r="21">
          <cell r="C21">
            <v>6870</v>
          </cell>
          <cell r="D21">
            <v>201334.576875</v>
          </cell>
        </row>
        <row r="22">
          <cell r="C22">
            <v>97319</v>
          </cell>
          <cell r="D22">
            <v>298860.51179094199</v>
          </cell>
        </row>
        <row r="23">
          <cell r="C23">
            <v>148425</v>
          </cell>
          <cell r="D23">
            <v>1326791.53217021</v>
          </cell>
        </row>
        <row r="24">
          <cell r="C24">
            <v>18873</v>
          </cell>
          <cell r="D24">
            <v>80710.938622447793</v>
          </cell>
        </row>
        <row r="25">
          <cell r="C25">
            <v>31403</v>
          </cell>
          <cell r="D25">
            <v>112517.60428321399</v>
          </cell>
        </row>
        <row r="26">
          <cell r="C26">
            <v>327363</v>
          </cell>
          <cell r="D26">
            <v>844857.72491688305</v>
          </cell>
        </row>
        <row r="27">
          <cell r="C27">
            <v>4087045</v>
          </cell>
          <cell r="D27">
            <v>9878057.3893524297</v>
          </cell>
        </row>
        <row r="28">
          <cell r="C28">
            <v>260053</v>
          </cell>
          <cell r="D28">
            <v>633906.68918306695</v>
          </cell>
        </row>
        <row r="30">
          <cell r="C30">
            <v>262</v>
          </cell>
          <cell r="D30">
            <v>1140.52</v>
          </cell>
        </row>
        <row r="31">
          <cell r="C31">
            <v>2912</v>
          </cell>
          <cell r="D31">
            <v>1111680.3</v>
          </cell>
        </row>
        <row r="32">
          <cell r="C32">
            <v>951</v>
          </cell>
          <cell r="D32">
            <v>102243.67</v>
          </cell>
        </row>
        <row r="33">
          <cell r="C33">
            <v>866</v>
          </cell>
          <cell r="D33">
            <v>221296.54</v>
          </cell>
        </row>
        <row r="34">
          <cell r="C34">
            <v>1095</v>
          </cell>
          <cell r="D34">
            <v>788140.09</v>
          </cell>
        </row>
        <row r="35">
          <cell r="C35">
            <v>10331</v>
          </cell>
          <cell r="D35">
            <v>45683.29</v>
          </cell>
        </row>
        <row r="36">
          <cell r="C36">
            <v>112878</v>
          </cell>
          <cell r="D36">
            <v>2121135.25</v>
          </cell>
        </row>
        <row r="37">
          <cell r="C37">
            <v>96564</v>
          </cell>
          <cell r="D37">
            <v>741738.85</v>
          </cell>
        </row>
        <row r="38">
          <cell r="C38">
            <v>363411</v>
          </cell>
          <cell r="D38">
            <v>2580819.6269999999</v>
          </cell>
        </row>
      </sheetData>
      <sheetData sheetId="7">
        <row r="12">
          <cell r="C12">
            <v>392312</v>
          </cell>
          <cell r="D12">
            <v>746342.62916949403</v>
          </cell>
        </row>
        <row r="13">
          <cell r="C13">
            <v>40165</v>
          </cell>
          <cell r="D13">
            <v>46747.2727917757</v>
          </cell>
        </row>
        <row r="14">
          <cell r="C14">
            <v>15605</v>
          </cell>
          <cell r="D14">
            <v>42930.958666626902</v>
          </cell>
        </row>
        <row r="15">
          <cell r="C15">
            <v>108005</v>
          </cell>
          <cell r="D15">
            <v>622119.12410389597</v>
          </cell>
        </row>
        <row r="16">
          <cell r="C16">
            <v>48108</v>
          </cell>
          <cell r="D16">
            <v>157335.74597402601</v>
          </cell>
        </row>
        <row r="17">
          <cell r="C17">
            <v>17736</v>
          </cell>
          <cell r="D17">
            <v>186796.01572727301</v>
          </cell>
        </row>
        <row r="18">
          <cell r="C18">
            <v>10180</v>
          </cell>
          <cell r="D18">
            <v>152671.26500000001</v>
          </cell>
        </row>
        <row r="19">
          <cell r="C19">
            <v>5323</v>
          </cell>
          <cell r="D19">
            <v>33852.044675324702</v>
          </cell>
        </row>
        <row r="20">
          <cell r="C20">
            <v>26658</v>
          </cell>
          <cell r="D20">
            <v>91464.052727272705</v>
          </cell>
        </row>
        <row r="21">
          <cell r="C21">
            <v>2241</v>
          </cell>
          <cell r="D21">
            <v>24635.119999999999</v>
          </cell>
        </row>
        <row r="22">
          <cell r="C22">
            <v>13723</v>
          </cell>
          <cell r="D22">
            <v>32399.5952727273</v>
          </cell>
        </row>
        <row r="23">
          <cell r="C23">
            <v>20866</v>
          </cell>
          <cell r="D23">
            <v>168652.37114285701</v>
          </cell>
        </row>
        <row r="24">
          <cell r="C24">
            <v>2682</v>
          </cell>
          <cell r="D24">
            <v>10450.9758656716</v>
          </cell>
        </row>
        <row r="25">
          <cell r="C25">
            <v>5864</v>
          </cell>
          <cell r="D25">
            <v>14243.0041428571</v>
          </cell>
        </row>
        <row r="26">
          <cell r="C26">
            <v>55082</v>
          </cell>
          <cell r="D26">
            <v>132590.272558442</v>
          </cell>
        </row>
        <row r="27">
          <cell r="C27">
            <v>656545</v>
          </cell>
          <cell r="D27">
            <v>1841111.3237143499</v>
          </cell>
        </row>
        <row r="28">
          <cell r="C28">
            <v>46887</v>
          </cell>
          <cell r="D28">
            <v>122777.8726</v>
          </cell>
        </row>
        <row r="29">
          <cell r="D29">
            <v>0</v>
          </cell>
        </row>
        <row r="30">
          <cell r="C30">
            <v>44</v>
          </cell>
          <cell r="D30">
            <v>133.19</v>
          </cell>
        </row>
        <row r="31">
          <cell r="C31">
            <v>731</v>
          </cell>
          <cell r="D31">
            <v>248402.33</v>
          </cell>
        </row>
        <row r="32">
          <cell r="C32">
            <v>211</v>
          </cell>
          <cell r="D32">
            <v>21704.13</v>
          </cell>
        </row>
        <row r="33">
          <cell r="C33">
            <v>167</v>
          </cell>
          <cell r="D33">
            <v>49610.13</v>
          </cell>
        </row>
        <row r="34">
          <cell r="C34">
            <v>353</v>
          </cell>
          <cell r="D34">
            <v>177088.07</v>
          </cell>
        </row>
        <row r="35">
          <cell r="C35">
            <v>1912</v>
          </cell>
          <cell r="D35">
            <v>8885.9570000000003</v>
          </cell>
        </row>
        <row r="36">
          <cell r="C36">
            <v>23347</v>
          </cell>
          <cell r="D36">
            <v>418576.31</v>
          </cell>
        </row>
        <row r="37">
          <cell r="C37">
            <v>40536</v>
          </cell>
          <cell r="D37">
            <v>608715.52000000002</v>
          </cell>
        </row>
        <row r="38">
          <cell r="C38">
            <v>152193</v>
          </cell>
          <cell r="D38">
            <v>1899324.013</v>
          </cell>
        </row>
      </sheetData>
      <sheetData sheetId="8">
        <row r="12">
          <cell r="C12">
            <v>1186033</v>
          </cell>
          <cell r="D12">
            <v>1399088.148</v>
          </cell>
        </row>
        <row r="13">
          <cell r="C13">
            <v>67464</v>
          </cell>
          <cell r="D13">
            <v>66300.046000000002</v>
          </cell>
        </row>
        <row r="14">
          <cell r="C14">
            <v>58890</v>
          </cell>
          <cell r="D14">
            <v>49693.56</v>
          </cell>
        </row>
        <row r="15">
          <cell r="C15">
            <v>134924</v>
          </cell>
          <cell r="D15">
            <v>217580.71799999999</v>
          </cell>
        </row>
        <row r="16">
          <cell r="C16">
            <v>52321</v>
          </cell>
          <cell r="D16">
            <v>91949.78</v>
          </cell>
        </row>
        <row r="17">
          <cell r="C17">
            <v>21272</v>
          </cell>
          <cell r="D17">
            <v>45680.798000000003</v>
          </cell>
        </row>
        <row r="18">
          <cell r="C18">
            <v>2479</v>
          </cell>
          <cell r="D18">
            <v>15630.01</v>
          </cell>
        </row>
        <row r="19">
          <cell r="C19">
            <v>9174</v>
          </cell>
          <cell r="D19">
            <v>7774.02</v>
          </cell>
        </row>
        <row r="20">
          <cell r="C20">
            <v>49678</v>
          </cell>
          <cell r="D20">
            <v>56546.11</v>
          </cell>
        </row>
        <row r="21">
          <cell r="C21">
            <v>1922</v>
          </cell>
          <cell r="D21">
            <v>4534.8900000000003</v>
          </cell>
        </row>
        <row r="22">
          <cell r="C22">
            <v>17799</v>
          </cell>
          <cell r="D22">
            <v>39141.004999999997</v>
          </cell>
        </row>
        <row r="23">
          <cell r="C23">
            <v>24416</v>
          </cell>
          <cell r="D23">
            <v>122067.159</v>
          </cell>
        </row>
        <row r="24">
          <cell r="C24">
            <v>5562</v>
          </cell>
          <cell r="D24">
            <v>13745.865</v>
          </cell>
        </row>
        <row r="25">
          <cell r="C25">
            <v>7153</v>
          </cell>
          <cell r="D25">
            <v>14113.144</v>
          </cell>
        </row>
        <row r="26">
          <cell r="C26">
            <v>82610</v>
          </cell>
          <cell r="D26">
            <v>123774.808</v>
          </cell>
        </row>
        <row r="27">
          <cell r="C27">
            <v>1586773</v>
          </cell>
          <cell r="D27">
            <v>2050039.3430000001</v>
          </cell>
        </row>
        <row r="28">
          <cell r="C28">
            <v>209121</v>
          </cell>
          <cell r="D28">
            <v>267730.55</v>
          </cell>
        </row>
        <row r="30">
          <cell r="C30">
            <v>924</v>
          </cell>
          <cell r="D30">
            <v>666.72</v>
          </cell>
        </row>
        <row r="31">
          <cell r="C31">
            <v>2599</v>
          </cell>
          <cell r="D31">
            <v>9472.09</v>
          </cell>
        </row>
        <row r="32">
          <cell r="C32">
            <v>1935</v>
          </cell>
          <cell r="D32">
            <v>3103.4</v>
          </cell>
        </row>
        <row r="33">
          <cell r="C33">
            <v>519</v>
          </cell>
          <cell r="D33">
            <v>1870.5</v>
          </cell>
        </row>
        <row r="34">
          <cell r="C34">
            <v>145</v>
          </cell>
          <cell r="D34">
            <v>4498.1899999999996</v>
          </cell>
        </row>
        <row r="35">
          <cell r="C35">
            <v>2428</v>
          </cell>
          <cell r="D35">
            <v>4019.65</v>
          </cell>
        </row>
        <row r="36">
          <cell r="C36">
            <v>7317</v>
          </cell>
          <cell r="D36">
            <v>30277.797999999999</v>
          </cell>
        </row>
        <row r="37">
          <cell r="C37">
            <v>32816</v>
          </cell>
          <cell r="D37">
            <v>44732.93</v>
          </cell>
        </row>
        <row r="38">
          <cell r="C38">
            <v>83349</v>
          </cell>
          <cell r="D38">
            <v>142437.73300000001</v>
          </cell>
        </row>
      </sheetData>
      <sheetData sheetId="9">
        <row r="12">
          <cell r="C12">
            <v>1733232</v>
          </cell>
          <cell r="D12">
            <v>1525186.8230000001</v>
          </cell>
        </row>
        <row r="13">
          <cell r="C13">
            <v>111079</v>
          </cell>
          <cell r="D13">
            <v>72487.725999999995</v>
          </cell>
        </row>
        <row r="14">
          <cell r="C14">
            <v>31162</v>
          </cell>
          <cell r="D14">
            <v>37208.9</v>
          </cell>
        </row>
        <row r="15">
          <cell r="C15">
            <v>323127</v>
          </cell>
          <cell r="D15">
            <v>205495.46900000001</v>
          </cell>
        </row>
        <row r="16">
          <cell r="C16">
            <v>43926</v>
          </cell>
          <cell r="D16">
            <v>46788.47</v>
          </cell>
        </row>
        <row r="17">
          <cell r="C17">
            <v>22044</v>
          </cell>
          <cell r="D17">
            <v>64870.349000000002</v>
          </cell>
        </row>
        <row r="18">
          <cell r="C18">
            <v>7370</v>
          </cell>
          <cell r="D18">
            <v>15863.16</v>
          </cell>
        </row>
        <row r="19">
          <cell r="C19">
            <v>3555</v>
          </cell>
          <cell r="D19">
            <v>12048.86</v>
          </cell>
        </row>
        <row r="20">
          <cell r="C20">
            <v>246232</v>
          </cell>
          <cell r="D20">
            <v>65924.63</v>
          </cell>
        </row>
        <row r="21">
          <cell r="C21">
            <v>153</v>
          </cell>
          <cell r="D21">
            <v>1895.25</v>
          </cell>
        </row>
        <row r="22">
          <cell r="C22">
            <v>4272</v>
          </cell>
          <cell r="D22">
            <v>13942.305</v>
          </cell>
        </row>
        <row r="23">
          <cell r="C23">
            <v>8804</v>
          </cell>
          <cell r="D23">
            <v>75684.86</v>
          </cell>
        </row>
        <row r="24">
          <cell r="C24">
            <v>1239</v>
          </cell>
          <cell r="D24">
            <v>4429.4970000000003</v>
          </cell>
        </row>
        <row r="25">
          <cell r="C25">
            <v>6511</v>
          </cell>
          <cell r="D25">
            <v>17761.383999999998</v>
          </cell>
        </row>
        <row r="26">
          <cell r="C26">
            <v>220449</v>
          </cell>
          <cell r="D26">
            <v>167285.272</v>
          </cell>
        </row>
        <row r="27">
          <cell r="C27">
            <v>2440028</v>
          </cell>
          <cell r="D27">
            <v>2121377.486</v>
          </cell>
        </row>
        <row r="28">
          <cell r="C28">
            <v>149302</v>
          </cell>
          <cell r="D28">
            <v>97253.71</v>
          </cell>
        </row>
        <row r="30">
          <cell r="C30">
            <v>13</v>
          </cell>
          <cell r="D30">
            <v>4.5</v>
          </cell>
        </row>
        <row r="31">
          <cell r="C31">
            <v>50</v>
          </cell>
          <cell r="D31">
            <v>516.5</v>
          </cell>
        </row>
        <row r="32">
          <cell r="C32">
            <v>32</v>
          </cell>
          <cell r="D32">
            <v>178.18</v>
          </cell>
        </row>
        <row r="33">
          <cell r="C33">
            <v>11</v>
          </cell>
          <cell r="D33">
            <v>150.19999999999999</v>
          </cell>
        </row>
        <row r="34">
          <cell r="C34">
            <v>7</v>
          </cell>
          <cell r="D34">
            <v>188.12</v>
          </cell>
        </row>
        <row r="35">
          <cell r="C35">
            <v>282</v>
          </cell>
          <cell r="D35">
            <v>2780.2040000000002</v>
          </cell>
        </row>
        <row r="36">
          <cell r="C36">
            <v>2922</v>
          </cell>
          <cell r="D36">
            <v>24000.946</v>
          </cell>
        </row>
        <row r="37">
          <cell r="C37">
            <v>4993</v>
          </cell>
          <cell r="D37">
            <v>16826.52</v>
          </cell>
        </row>
        <row r="38">
          <cell r="C38">
            <v>192982</v>
          </cell>
          <cell r="D38">
            <v>187067.908</v>
          </cell>
        </row>
      </sheetData>
      <sheetData sheetId="10">
        <row r="12">
          <cell r="C12">
            <v>1332</v>
          </cell>
          <cell r="D12">
            <v>4603.5940000000001</v>
          </cell>
        </row>
        <row r="13">
          <cell r="C13">
            <v>120</v>
          </cell>
          <cell r="D13">
            <v>225.36799999999999</v>
          </cell>
        </row>
        <row r="14">
          <cell r="C14">
            <v>154</v>
          </cell>
          <cell r="D14">
            <v>933.72</v>
          </cell>
        </row>
        <row r="15">
          <cell r="C15">
            <v>7330</v>
          </cell>
          <cell r="D15">
            <v>89429.797999999995</v>
          </cell>
        </row>
        <row r="16">
          <cell r="C16">
            <v>4033</v>
          </cell>
          <cell r="D16">
            <v>36105.47</v>
          </cell>
        </row>
        <row r="17">
          <cell r="C17">
            <v>1983</v>
          </cell>
          <cell r="D17">
            <v>22011.777999999998</v>
          </cell>
        </row>
        <row r="18">
          <cell r="C18">
            <v>588</v>
          </cell>
          <cell r="D18">
            <v>10642.82</v>
          </cell>
        </row>
        <row r="19">
          <cell r="C19">
            <v>213</v>
          </cell>
          <cell r="D19">
            <v>2416.3200000000002</v>
          </cell>
        </row>
        <row r="20">
          <cell r="C20">
            <v>513</v>
          </cell>
          <cell r="D20">
            <v>18253.41</v>
          </cell>
        </row>
        <row r="21">
          <cell r="C21">
            <v>128</v>
          </cell>
          <cell r="D21">
            <v>367.4</v>
          </cell>
        </row>
        <row r="22">
          <cell r="C22">
            <v>289</v>
          </cell>
          <cell r="D22">
            <v>1317.9110000000001</v>
          </cell>
        </row>
        <row r="23">
          <cell r="C23">
            <v>522</v>
          </cell>
          <cell r="D23">
            <v>4457.2020000000002</v>
          </cell>
        </row>
        <row r="24">
          <cell r="C24">
            <v>72</v>
          </cell>
          <cell r="D24">
            <v>774.66</v>
          </cell>
        </row>
        <row r="25">
          <cell r="C25">
            <v>98</v>
          </cell>
          <cell r="D25">
            <v>1263.578</v>
          </cell>
        </row>
        <row r="26">
          <cell r="C26">
            <v>7004</v>
          </cell>
          <cell r="D26">
            <v>8098.0240000000003</v>
          </cell>
        </row>
        <row r="27">
          <cell r="C27">
            <v>17049</v>
          </cell>
          <cell r="D27">
            <v>111471.255</v>
          </cell>
        </row>
        <row r="28">
          <cell r="C28">
            <v>887</v>
          </cell>
          <cell r="D28">
            <v>3981.02</v>
          </cell>
        </row>
        <row r="30">
          <cell r="C30">
            <v>0</v>
          </cell>
          <cell r="D30">
            <v>0</v>
          </cell>
        </row>
        <row r="31">
          <cell r="C31">
            <v>27</v>
          </cell>
          <cell r="D31">
            <v>1177.5999999999999</v>
          </cell>
        </row>
        <row r="32">
          <cell r="C32">
            <v>15</v>
          </cell>
          <cell r="D32">
            <v>409.6</v>
          </cell>
        </row>
        <row r="33">
          <cell r="C33">
            <v>8</v>
          </cell>
          <cell r="D33">
            <v>358.4</v>
          </cell>
        </row>
        <row r="34">
          <cell r="C34">
            <v>4</v>
          </cell>
          <cell r="D34">
            <v>409.6</v>
          </cell>
        </row>
        <row r="35">
          <cell r="C35">
            <v>27</v>
          </cell>
          <cell r="D35">
            <v>333.32400000000001</v>
          </cell>
        </row>
        <row r="36">
          <cell r="C36">
            <v>23</v>
          </cell>
          <cell r="D36">
            <v>841.32299999999998</v>
          </cell>
        </row>
        <row r="37">
          <cell r="C37">
            <v>0</v>
          </cell>
          <cell r="D37">
            <v>0</v>
          </cell>
        </row>
        <row r="38">
          <cell r="C38">
            <v>260</v>
          </cell>
          <cell r="D38">
            <v>6844.9539999999997</v>
          </cell>
        </row>
      </sheetData>
      <sheetData sheetId="11">
        <row r="11">
          <cell r="C11">
            <v>2046304</v>
          </cell>
          <cell r="D11">
            <v>2713592.3990601399</v>
          </cell>
          <cell r="E11">
            <v>3251587</v>
          </cell>
          <cell r="F11">
            <v>5795764.3514829502</v>
          </cell>
        </row>
        <row r="12">
          <cell r="C12">
            <v>22065</v>
          </cell>
          <cell r="D12">
            <v>75131.083298800004</v>
          </cell>
          <cell r="E12">
            <v>214173</v>
          </cell>
          <cell r="F12">
            <v>483437.59920629999</v>
          </cell>
        </row>
        <row r="13">
          <cell r="C13">
            <v>14858</v>
          </cell>
          <cell r="D13">
            <v>1294167.1032445999</v>
          </cell>
          <cell r="E13">
            <v>61748</v>
          </cell>
          <cell r="F13">
            <v>885817.12560833001</v>
          </cell>
        </row>
        <row r="14">
          <cell r="C14">
            <v>432239</v>
          </cell>
          <cell r="D14">
            <v>3134350.30873999</v>
          </cell>
          <cell r="E14">
            <v>774327</v>
          </cell>
          <cell r="F14">
            <v>5207806.67520124</v>
          </cell>
        </row>
        <row r="15">
          <cell r="C15">
            <v>343682</v>
          </cell>
          <cell r="D15">
            <v>1417592.62135204</v>
          </cell>
          <cell r="E15">
            <v>596903</v>
          </cell>
          <cell r="F15">
            <v>1863928.56544992</v>
          </cell>
        </row>
        <row r="16">
          <cell r="C16">
            <v>32092</v>
          </cell>
          <cell r="D16">
            <v>1050659.1563884499</v>
          </cell>
          <cell r="E16">
            <v>64130</v>
          </cell>
          <cell r="F16">
            <v>2459063.94986051</v>
          </cell>
        </row>
        <row r="17">
          <cell r="C17">
            <v>2410</v>
          </cell>
          <cell r="D17">
            <v>210824.25287309999</v>
          </cell>
          <cell r="E17">
            <v>5064</v>
          </cell>
          <cell r="F17">
            <v>424899.45713640499</v>
          </cell>
        </row>
        <row r="18">
          <cell r="C18">
            <v>741</v>
          </cell>
          <cell r="D18">
            <v>12142.808126399999</v>
          </cell>
          <cell r="E18">
            <v>1594</v>
          </cell>
          <cell r="F18">
            <v>6269.9068061999997</v>
          </cell>
        </row>
        <row r="19">
          <cell r="C19">
            <v>53314</v>
          </cell>
          <cell r="D19">
            <v>443131.47</v>
          </cell>
          <cell r="E19">
            <v>106636</v>
          </cell>
          <cell r="F19">
            <v>453644.79594819999</v>
          </cell>
        </row>
        <row r="20">
          <cell r="C20">
            <v>893</v>
          </cell>
          <cell r="D20">
            <v>59926.136200000001</v>
          </cell>
          <cell r="E20">
            <v>1089</v>
          </cell>
          <cell r="F20">
            <v>70287.570000000007</v>
          </cell>
        </row>
        <row r="21">
          <cell r="C21">
            <v>79919</v>
          </cell>
          <cell r="D21">
            <v>104249.5168675</v>
          </cell>
          <cell r="E21">
            <v>200658</v>
          </cell>
          <cell r="F21">
            <v>475273.09287132003</v>
          </cell>
        </row>
        <row r="22">
          <cell r="C22">
            <v>65700</v>
          </cell>
          <cell r="D22">
            <v>685325.53078270005</v>
          </cell>
          <cell r="E22">
            <v>294149</v>
          </cell>
          <cell r="F22">
            <v>2840390.2672839998</v>
          </cell>
        </row>
        <row r="23">
          <cell r="C23">
            <v>1100</v>
          </cell>
          <cell r="D23">
            <v>13857.864106999999</v>
          </cell>
          <cell r="E23">
            <v>614</v>
          </cell>
          <cell r="F23">
            <v>21235.087625700002</v>
          </cell>
        </row>
        <row r="24">
          <cell r="C24">
            <v>295</v>
          </cell>
          <cell r="D24">
            <v>18078.594359999999</v>
          </cell>
          <cell r="E24">
            <v>1830</v>
          </cell>
          <cell r="F24">
            <v>48873.22</v>
          </cell>
        </row>
        <row r="25">
          <cell r="C25">
            <v>115417</v>
          </cell>
          <cell r="D25">
            <v>248066.26989900001</v>
          </cell>
          <cell r="E25">
            <v>57868</v>
          </cell>
          <cell r="F25">
            <v>280618.2115104</v>
          </cell>
        </row>
        <row r="26">
          <cell r="C26">
            <v>2778790</v>
          </cell>
          <cell r="D26">
            <v>8346744.8065597303</v>
          </cell>
          <cell r="E26">
            <v>4858043</v>
          </cell>
          <cell r="F26">
            <v>16109503.200790239</v>
          </cell>
        </row>
        <row r="27">
          <cell r="C27">
            <v>1347617</v>
          </cell>
          <cell r="D27">
            <v>2442215.4760893201</v>
          </cell>
          <cell r="E27">
            <v>2683728</v>
          </cell>
          <cell r="F27">
            <v>6208057.8711620001</v>
          </cell>
        </row>
        <row r="29">
          <cell r="C29">
            <v>777</v>
          </cell>
          <cell r="D29">
            <v>12819.71</v>
          </cell>
          <cell r="E29">
            <v>2765</v>
          </cell>
          <cell r="F29">
            <v>18632.990000000002</v>
          </cell>
        </row>
        <row r="30">
          <cell r="C30">
            <v>4950</v>
          </cell>
          <cell r="D30">
            <v>429862.021871317</v>
          </cell>
          <cell r="E30">
            <v>4433</v>
          </cell>
          <cell r="F30">
            <v>1322188.1029536501</v>
          </cell>
        </row>
        <row r="31">
          <cell r="C31">
            <v>3585</v>
          </cell>
          <cell r="D31">
            <v>59616.684500000003</v>
          </cell>
          <cell r="E31">
            <v>1605</v>
          </cell>
          <cell r="F31">
            <v>442008.29165274999</v>
          </cell>
        </row>
        <row r="32">
          <cell r="C32">
            <v>768</v>
          </cell>
          <cell r="D32">
            <v>240783.04684170001</v>
          </cell>
          <cell r="E32">
            <v>1475</v>
          </cell>
          <cell r="F32">
            <v>545090.83537550003</v>
          </cell>
        </row>
        <row r="33">
          <cell r="C33">
            <v>597</v>
          </cell>
          <cell r="D33">
            <v>129462.29052961701</v>
          </cell>
          <cell r="E33">
            <v>1353</v>
          </cell>
          <cell r="F33">
            <v>335088.97592539998</v>
          </cell>
        </row>
        <row r="34">
          <cell r="C34">
            <v>3797</v>
          </cell>
          <cell r="D34">
            <v>28415.212616000001</v>
          </cell>
          <cell r="E34">
            <v>9942</v>
          </cell>
          <cell r="F34">
            <v>141944.07485539999</v>
          </cell>
        </row>
        <row r="35">
          <cell r="C35">
            <v>62924</v>
          </cell>
          <cell r="D35">
            <v>1467558.6660372</v>
          </cell>
          <cell r="E35">
            <v>206097</v>
          </cell>
          <cell r="F35">
            <v>5475931.6034414005</v>
          </cell>
        </row>
        <row r="36">
          <cell r="C36">
            <v>167719</v>
          </cell>
          <cell r="D36">
            <v>735431.91224910005</v>
          </cell>
          <cell r="E36">
            <v>735025</v>
          </cell>
          <cell r="F36">
            <v>1903507.7435023999</v>
          </cell>
        </row>
        <row r="37">
          <cell r="C37">
            <v>304829</v>
          </cell>
          <cell r="D37">
            <v>5164620.4409758504</v>
          </cell>
          <cell r="E37">
            <v>594805</v>
          </cell>
          <cell r="F37">
            <v>11224437.9870994</v>
          </cell>
        </row>
      </sheetData>
      <sheetData sheetId="12">
        <row r="11">
          <cell r="C11">
            <v>388717</v>
          </cell>
          <cell r="D11">
            <v>726244.27044320002</v>
          </cell>
          <cell r="E11">
            <v>637034</v>
          </cell>
          <cell r="F11">
            <v>1191501.4114570301</v>
          </cell>
        </row>
        <row r="12">
          <cell r="C12">
            <v>49935</v>
          </cell>
          <cell r="D12">
            <v>125538.6403731</v>
          </cell>
          <cell r="E12">
            <v>28425</v>
          </cell>
          <cell r="F12">
            <v>68854.863007000007</v>
          </cell>
        </row>
        <row r="13">
          <cell r="C13">
            <v>41697</v>
          </cell>
          <cell r="D13">
            <v>165041.96997600401</v>
          </cell>
          <cell r="E13">
            <v>79129</v>
          </cell>
          <cell r="F13">
            <v>273016.30556702497</v>
          </cell>
        </row>
        <row r="14">
          <cell r="C14">
            <v>186791</v>
          </cell>
          <cell r="D14">
            <v>1289938.7757043701</v>
          </cell>
          <cell r="E14">
            <v>475525</v>
          </cell>
          <cell r="F14">
            <v>2025858.0425255699</v>
          </cell>
        </row>
        <row r="15">
          <cell r="C15">
            <v>163161</v>
          </cell>
          <cell r="D15">
            <v>428177.78409754398</v>
          </cell>
          <cell r="E15">
            <v>421588</v>
          </cell>
          <cell r="F15">
            <v>934078.21952699195</v>
          </cell>
        </row>
        <row r="16">
          <cell r="C16">
            <v>17058</v>
          </cell>
          <cell r="D16">
            <v>614129.74651477102</v>
          </cell>
          <cell r="E16">
            <v>40689</v>
          </cell>
          <cell r="F16">
            <v>792110.092722898</v>
          </cell>
        </row>
        <row r="17">
          <cell r="C17">
            <v>1462</v>
          </cell>
          <cell r="D17">
            <v>187131.87784205799</v>
          </cell>
          <cell r="E17">
            <v>2969</v>
          </cell>
          <cell r="F17">
            <v>191288.42245678001</v>
          </cell>
        </row>
        <row r="18">
          <cell r="C18">
            <v>2</v>
          </cell>
          <cell r="D18">
            <v>10.130000000000001</v>
          </cell>
          <cell r="E18">
            <v>23</v>
          </cell>
          <cell r="F18">
            <v>109</v>
          </cell>
        </row>
        <row r="19">
          <cell r="C19">
            <v>5108</v>
          </cell>
          <cell r="D19">
            <v>60489.237249999998</v>
          </cell>
          <cell r="E19">
            <v>10256</v>
          </cell>
          <cell r="F19">
            <v>108272.30781889999</v>
          </cell>
        </row>
        <row r="20">
          <cell r="C20">
            <v>45</v>
          </cell>
          <cell r="D20">
            <v>6470.9470781999999</v>
          </cell>
          <cell r="E20">
            <v>63</v>
          </cell>
          <cell r="F20">
            <v>18429.557000000001</v>
          </cell>
        </row>
        <row r="21">
          <cell r="C21">
            <v>4584</v>
          </cell>
          <cell r="D21">
            <v>8188.4934402999997</v>
          </cell>
          <cell r="E21">
            <v>8754</v>
          </cell>
          <cell r="F21">
            <v>24059.682354</v>
          </cell>
        </row>
        <row r="22">
          <cell r="C22">
            <v>17942</v>
          </cell>
          <cell r="D22">
            <v>67066.186059600004</v>
          </cell>
          <cell r="E22">
            <v>63541</v>
          </cell>
          <cell r="F22">
            <v>442942.14364266</v>
          </cell>
        </row>
        <row r="23">
          <cell r="C23">
            <v>7</v>
          </cell>
          <cell r="D23">
            <v>185.05099999999999</v>
          </cell>
          <cell r="E23">
            <v>14</v>
          </cell>
          <cell r="F23">
            <v>637.09100000000001</v>
          </cell>
        </row>
        <row r="24">
          <cell r="C24">
            <v>18</v>
          </cell>
          <cell r="D24">
            <v>442.6</v>
          </cell>
          <cell r="E24">
            <v>98</v>
          </cell>
          <cell r="F24">
            <v>6089.74</v>
          </cell>
        </row>
        <row r="25">
          <cell r="C25">
            <v>60660</v>
          </cell>
          <cell r="D25">
            <v>78489.153397799993</v>
          </cell>
          <cell r="E25">
            <v>105652</v>
          </cell>
          <cell r="F25">
            <v>116917.42390258001</v>
          </cell>
        </row>
        <row r="26">
          <cell r="C26">
            <v>750396</v>
          </cell>
          <cell r="D26">
            <v>2467606.0874725706</v>
          </cell>
          <cell r="E26">
            <v>1398235</v>
          </cell>
          <cell r="F26">
            <v>4168306.2604558696</v>
          </cell>
        </row>
        <row r="27">
          <cell r="C27">
            <v>450222</v>
          </cell>
          <cell r="D27">
            <v>342768.14401195198</v>
          </cell>
          <cell r="E27">
            <v>866757</v>
          </cell>
          <cell r="F27">
            <v>670058.45835047599</v>
          </cell>
        </row>
        <row r="29">
          <cell r="C29">
            <v>4238</v>
          </cell>
          <cell r="D29">
            <v>18905.45</v>
          </cell>
          <cell r="E29">
            <v>3442</v>
          </cell>
          <cell r="F29">
            <v>22511.85529</v>
          </cell>
        </row>
        <row r="30">
          <cell r="C30">
            <v>1872</v>
          </cell>
          <cell r="D30">
            <v>286350.35087363399</v>
          </cell>
          <cell r="E30">
            <v>2865</v>
          </cell>
          <cell r="F30">
            <v>569864.26084328699</v>
          </cell>
        </row>
        <row r="31">
          <cell r="C31">
            <v>629</v>
          </cell>
          <cell r="D31">
            <v>45325.159090000001</v>
          </cell>
          <cell r="E31">
            <v>870</v>
          </cell>
          <cell r="F31">
            <v>144345.71364599999</v>
          </cell>
        </row>
        <row r="32">
          <cell r="C32">
            <v>955</v>
          </cell>
          <cell r="D32">
            <v>62352.439469999998</v>
          </cell>
          <cell r="E32">
            <v>1257</v>
          </cell>
          <cell r="F32">
            <v>88803.854765399999</v>
          </cell>
        </row>
        <row r="33">
          <cell r="C33">
            <v>288</v>
          </cell>
          <cell r="D33">
            <v>178672.752313634</v>
          </cell>
          <cell r="E33">
            <v>738</v>
          </cell>
          <cell r="F33">
            <v>336714.69243188697</v>
          </cell>
        </row>
        <row r="34">
          <cell r="C34">
            <v>189</v>
          </cell>
          <cell r="D34">
            <v>1160.41598</v>
          </cell>
          <cell r="E34">
            <v>764</v>
          </cell>
          <cell r="F34">
            <v>5036.5460278</v>
          </cell>
        </row>
        <row r="35">
          <cell r="C35">
            <v>19126</v>
          </cell>
          <cell r="D35">
            <v>765023.48144</v>
          </cell>
          <cell r="E35">
            <v>65983</v>
          </cell>
          <cell r="F35">
            <v>2102960.7529286998</v>
          </cell>
        </row>
        <row r="36">
          <cell r="C36">
            <v>128563</v>
          </cell>
          <cell r="D36">
            <v>583415.26749799994</v>
          </cell>
          <cell r="E36">
            <v>312059</v>
          </cell>
          <cell r="F36">
            <v>964925.28851960006</v>
          </cell>
        </row>
        <row r="37">
          <cell r="C37">
            <v>1312902</v>
          </cell>
          <cell r="D37">
            <v>7344555.8810657198</v>
          </cell>
          <cell r="E37">
            <v>2136597</v>
          </cell>
          <cell r="F37">
            <v>9272028.0452756397</v>
          </cell>
        </row>
      </sheetData>
      <sheetData sheetId="13">
        <row r="11">
          <cell r="C11">
            <v>812799</v>
          </cell>
          <cell r="D11">
            <v>690399.55</v>
          </cell>
          <cell r="E11">
            <v>1582224</v>
          </cell>
          <cell r="F11">
            <v>1921087.42</v>
          </cell>
        </row>
        <row r="12">
          <cell r="C12">
            <v>3022</v>
          </cell>
          <cell r="D12">
            <v>5311.27</v>
          </cell>
          <cell r="E12">
            <v>46108</v>
          </cell>
          <cell r="F12">
            <v>118721.82</v>
          </cell>
        </row>
        <row r="13">
          <cell r="C13">
            <v>1273</v>
          </cell>
          <cell r="D13">
            <v>1752.48</v>
          </cell>
          <cell r="E13">
            <v>6146</v>
          </cell>
          <cell r="F13">
            <v>15442.27</v>
          </cell>
        </row>
        <row r="14">
          <cell r="C14">
            <v>108306</v>
          </cell>
          <cell r="D14">
            <v>149685.07999999999</v>
          </cell>
          <cell r="E14">
            <v>300263</v>
          </cell>
          <cell r="F14">
            <v>317558.57</v>
          </cell>
        </row>
        <row r="15">
          <cell r="C15">
            <v>107696</v>
          </cell>
          <cell r="D15">
            <v>127919.08</v>
          </cell>
          <cell r="E15">
            <v>297860</v>
          </cell>
          <cell r="F15">
            <v>240049.89</v>
          </cell>
        </row>
        <row r="16">
          <cell r="C16">
            <v>605</v>
          </cell>
          <cell r="D16">
            <v>20638</v>
          </cell>
          <cell r="E16">
            <v>2376</v>
          </cell>
          <cell r="F16">
            <v>64630.68</v>
          </cell>
        </row>
        <row r="17">
          <cell r="C17">
            <v>4</v>
          </cell>
          <cell r="D17">
            <v>972</v>
          </cell>
          <cell r="E17">
            <v>27</v>
          </cell>
          <cell r="F17">
            <v>12878</v>
          </cell>
        </row>
        <row r="18">
          <cell r="C18">
            <v>0</v>
          </cell>
          <cell r="D18">
            <v>0</v>
          </cell>
          <cell r="E18">
            <v>0</v>
          </cell>
          <cell r="F18">
            <v>0</v>
          </cell>
        </row>
        <row r="19">
          <cell r="C19">
            <v>1</v>
          </cell>
          <cell r="D19">
            <v>156</v>
          </cell>
          <cell r="E19">
            <v>0</v>
          </cell>
          <cell r="F19">
            <v>0</v>
          </cell>
        </row>
        <row r="20">
          <cell r="C20">
            <v>0</v>
          </cell>
          <cell r="D20">
            <v>0</v>
          </cell>
          <cell r="E20">
            <v>0</v>
          </cell>
          <cell r="F20">
            <v>0</v>
          </cell>
        </row>
        <row r="21">
          <cell r="C21">
            <v>8382</v>
          </cell>
          <cell r="D21">
            <v>6408.45</v>
          </cell>
          <cell r="E21">
            <v>26127</v>
          </cell>
          <cell r="F21">
            <v>53709.35</v>
          </cell>
        </row>
        <row r="22">
          <cell r="C22">
            <v>9157</v>
          </cell>
          <cell r="D22">
            <v>23251.32</v>
          </cell>
          <cell r="E22">
            <v>33244</v>
          </cell>
          <cell r="F22">
            <v>170069.54</v>
          </cell>
        </row>
        <row r="23">
          <cell r="C23">
            <v>65</v>
          </cell>
          <cell r="D23">
            <v>243</v>
          </cell>
          <cell r="E23">
            <v>167</v>
          </cell>
          <cell r="F23">
            <v>1311</v>
          </cell>
        </row>
        <row r="24">
          <cell r="C24">
            <v>778</v>
          </cell>
          <cell r="D24">
            <v>134.34</v>
          </cell>
          <cell r="E24">
            <v>16313</v>
          </cell>
          <cell r="F24">
            <v>3391.39</v>
          </cell>
        </row>
        <row r="25">
          <cell r="C25">
            <v>32347</v>
          </cell>
          <cell r="D25">
            <v>53437.37</v>
          </cell>
          <cell r="E25">
            <v>82125</v>
          </cell>
          <cell r="F25">
            <v>53420.5</v>
          </cell>
        </row>
        <row r="26">
          <cell r="C26">
            <v>976129</v>
          </cell>
          <cell r="D26">
            <v>930622.85999999987</v>
          </cell>
          <cell r="E26">
            <v>2092717</v>
          </cell>
          <cell r="F26">
            <v>2654711.8600000003</v>
          </cell>
        </row>
        <row r="27">
          <cell r="C27">
            <v>425185</v>
          </cell>
          <cell r="D27">
            <v>360825.5</v>
          </cell>
          <cell r="E27">
            <v>1342403</v>
          </cell>
          <cell r="F27">
            <v>1223937.5</v>
          </cell>
        </row>
        <row r="29">
          <cell r="C29">
            <v>0</v>
          </cell>
          <cell r="D29">
            <v>0</v>
          </cell>
          <cell r="E29">
            <v>0</v>
          </cell>
          <cell r="F29">
            <v>0</v>
          </cell>
        </row>
        <row r="30">
          <cell r="C30">
            <v>0</v>
          </cell>
          <cell r="D30">
            <v>0</v>
          </cell>
          <cell r="E30">
            <v>0</v>
          </cell>
          <cell r="F30">
            <v>0</v>
          </cell>
        </row>
        <row r="31">
          <cell r="C31">
            <v>0</v>
          </cell>
          <cell r="D31">
            <v>0</v>
          </cell>
          <cell r="E31">
            <v>0</v>
          </cell>
          <cell r="F31">
            <v>0</v>
          </cell>
        </row>
        <row r="32">
          <cell r="C32">
            <v>0</v>
          </cell>
          <cell r="D32">
            <v>0</v>
          </cell>
          <cell r="E32">
            <v>0</v>
          </cell>
          <cell r="F32">
            <v>0</v>
          </cell>
        </row>
        <row r="33">
          <cell r="C33">
            <v>0</v>
          </cell>
          <cell r="D33">
            <v>0</v>
          </cell>
          <cell r="E33">
            <v>0</v>
          </cell>
          <cell r="F33">
            <v>0</v>
          </cell>
        </row>
        <row r="34">
          <cell r="C34">
            <v>27</v>
          </cell>
          <cell r="D34">
            <v>103</v>
          </cell>
          <cell r="E34">
            <v>62</v>
          </cell>
          <cell r="F34">
            <v>1029</v>
          </cell>
        </row>
        <row r="35">
          <cell r="C35">
            <v>576</v>
          </cell>
          <cell r="D35">
            <v>3861</v>
          </cell>
          <cell r="E35">
            <v>1078</v>
          </cell>
          <cell r="F35">
            <v>28764</v>
          </cell>
        </row>
        <row r="36">
          <cell r="C36">
            <v>6278</v>
          </cell>
          <cell r="D36">
            <v>11988</v>
          </cell>
          <cell r="E36">
            <v>24380</v>
          </cell>
          <cell r="F36">
            <v>40490</v>
          </cell>
        </row>
        <row r="37">
          <cell r="C37">
            <v>123743</v>
          </cell>
          <cell r="D37">
            <v>133858.17000000001</v>
          </cell>
          <cell r="E37">
            <v>182240</v>
          </cell>
          <cell r="F37">
            <v>203462.04</v>
          </cell>
        </row>
      </sheetData>
      <sheetData sheetId="14">
        <row r="11">
          <cell r="C11">
            <v>1070130</v>
          </cell>
          <cell r="D11">
            <v>655570.47</v>
          </cell>
          <cell r="E11">
            <v>2469815</v>
          </cell>
          <cell r="F11">
            <v>1370613.63</v>
          </cell>
        </row>
        <row r="12">
          <cell r="C12">
            <v>610</v>
          </cell>
          <cell r="D12">
            <v>3768.45</v>
          </cell>
          <cell r="E12">
            <v>110017</v>
          </cell>
          <cell r="F12">
            <v>36806.03</v>
          </cell>
        </row>
        <row r="13">
          <cell r="C13">
            <v>0</v>
          </cell>
          <cell r="D13">
            <v>0</v>
          </cell>
          <cell r="E13">
            <v>448</v>
          </cell>
          <cell r="F13">
            <v>681.81</v>
          </cell>
        </row>
        <row r="14">
          <cell r="C14">
            <v>0</v>
          </cell>
          <cell r="D14">
            <v>0</v>
          </cell>
          <cell r="E14">
            <v>0</v>
          </cell>
          <cell r="F14">
            <v>0</v>
          </cell>
        </row>
        <row r="15">
          <cell r="C15">
            <v>0</v>
          </cell>
          <cell r="D15">
            <v>0</v>
          </cell>
          <cell r="E15">
            <v>0</v>
          </cell>
          <cell r="F15">
            <v>0</v>
          </cell>
        </row>
        <row r="16">
          <cell r="C16">
            <v>0</v>
          </cell>
          <cell r="D16">
            <v>0</v>
          </cell>
          <cell r="E16">
            <v>0</v>
          </cell>
          <cell r="F16">
            <v>0</v>
          </cell>
        </row>
        <row r="17">
          <cell r="C17">
            <v>0</v>
          </cell>
          <cell r="D17">
            <v>0</v>
          </cell>
          <cell r="E17">
            <v>0</v>
          </cell>
          <cell r="F17">
            <v>0</v>
          </cell>
        </row>
        <row r="18">
          <cell r="C18">
            <v>0</v>
          </cell>
          <cell r="D18">
            <v>0</v>
          </cell>
          <cell r="E18">
            <v>0</v>
          </cell>
          <cell r="F18">
            <v>0</v>
          </cell>
        </row>
        <row r="19">
          <cell r="C19">
            <v>0</v>
          </cell>
          <cell r="D19">
            <v>0</v>
          </cell>
          <cell r="E19">
            <v>0</v>
          </cell>
          <cell r="F19">
            <v>0</v>
          </cell>
        </row>
        <row r="20">
          <cell r="C20">
            <v>0</v>
          </cell>
          <cell r="D20">
            <v>0</v>
          </cell>
          <cell r="E20">
            <v>0</v>
          </cell>
          <cell r="F20">
            <v>0</v>
          </cell>
        </row>
        <row r="21">
          <cell r="C21">
            <v>0</v>
          </cell>
          <cell r="D21">
            <v>0</v>
          </cell>
          <cell r="E21">
            <v>0</v>
          </cell>
          <cell r="F21">
            <v>0</v>
          </cell>
        </row>
        <row r="22">
          <cell r="C22">
            <v>0</v>
          </cell>
          <cell r="D22">
            <v>0</v>
          </cell>
          <cell r="E22">
            <v>0</v>
          </cell>
          <cell r="F22">
            <v>0</v>
          </cell>
        </row>
        <row r="23">
          <cell r="C23">
            <v>0</v>
          </cell>
          <cell r="D23">
            <v>0</v>
          </cell>
          <cell r="E23">
            <v>0</v>
          </cell>
          <cell r="F23">
            <v>0</v>
          </cell>
        </row>
        <row r="24">
          <cell r="C24">
            <v>0</v>
          </cell>
          <cell r="D24">
            <v>0</v>
          </cell>
          <cell r="E24">
            <v>0</v>
          </cell>
          <cell r="F24">
            <v>0</v>
          </cell>
        </row>
        <row r="25">
          <cell r="C25">
            <v>0</v>
          </cell>
          <cell r="D25">
            <v>0</v>
          </cell>
          <cell r="E25">
            <v>0</v>
          </cell>
          <cell r="F25">
            <v>0</v>
          </cell>
        </row>
        <row r="26">
          <cell r="C26">
            <v>1070740</v>
          </cell>
          <cell r="D26">
            <v>659338.92000000004</v>
          </cell>
          <cell r="E26">
            <v>2580280</v>
          </cell>
          <cell r="F26">
            <v>1408101.47</v>
          </cell>
        </row>
        <row r="27">
          <cell r="C27">
            <v>887758</v>
          </cell>
          <cell r="D27">
            <v>492790</v>
          </cell>
          <cell r="E27">
            <v>2028123</v>
          </cell>
          <cell r="F27">
            <v>1024663.00078</v>
          </cell>
        </row>
        <row r="29">
          <cell r="C29">
            <v>0</v>
          </cell>
          <cell r="D29">
            <v>0</v>
          </cell>
          <cell r="E29">
            <v>0</v>
          </cell>
          <cell r="F29">
            <v>0</v>
          </cell>
        </row>
        <row r="30">
          <cell r="C30">
            <v>0</v>
          </cell>
          <cell r="D30">
            <v>0</v>
          </cell>
          <cell r="E30">
            <v>0</v>
          </cell>
          <cell r="F30">
            <v>0</v>
          </cell>
        </row>
        <row r="31">
          <cell r="C31">
            <v>0</v>
          </cell>
          <cell r="D31">
            <v>0</v>
          </cell>
          <cell r="E31">
            <v>0</v>
          </cell>
          <cell r="F31">
            <v>0</v>
          </cell>
        </row>
        <row r="32">
          <cell r="C32">
            <v>0</v>
          </cell>
          <cell r="D32">
            <v>0</v>
          </cell>
          <cell r="E32">
            <v>0</v>
          </cell>
          <cell r="F32">
            <v>0</v>
          </cell>
        </row>
        <row r="33">
          <cell r="C33">
            <v>0</v>
          </cell>
          <cell r="D33">
            <v>0</v>
          </cell>
          <cell r="E33">
            <v>0</v>
          </cell>
          <cell r="F33">
            <v>0</v>
          </cell>
        </row>
        <row r="34">
          <cell r="C34">
            <v>25</v>
          </cell>
          <cell r="D34">
            <v>135</v>
          </cell>
          <cell r="E34">
            <v>46</v>
          </cell>
          <cell r="F34">
            <v>276.60000000000002</v>
          </cell>
        </row>
        <row r="35">
          <cell r="C35">
            <v>249</v>
          </cell>
          <cell r="D35">
            <v>7505.9</v>
          </cell>
          <cell r="E35">
            <v>2896</v>
          </cell>
          <cell r="F35">
            <v>20012.830000000002</v>
          </cell>
        </row>
        <row r="36">
          <cell r="C36">
            <v>8522</v>
          </cell>
          <cell r="D36">
            <v>34249</v>
          </cell>
          <cell r="E36">
            <v>38083</v>
          </cell>
          <cell r="F36">
            <v>65225</v>
          </cell>
        </row>
        <row r="37">
          <cell r="C37">
            <v>2867</v>
          </cell>
          <cell r="D37">
            <v>472460</v>
          </cell>
          <cell r="E37">
            <v>76229</v>
          </cell>
          <cell r="F37">
            <v>1918716</v>
          </cell>
        </row>
      </sheetData>
      <sheetData sheetId="15">
        <row r="3">
          <cell r="A3" t="str">
            <v>Statement showing Disbursements and Outstanding  for the quarter ended :  DEC 2017</v>
          </cell>
        </row>
        <row r="11">
          <cell r="C11">
            <v>0</v>
          </cell>
          <cell r="D11">
            <v>0</v>
          </cell>
          <cell r="E11">
            <v>0</v>
          </cell>
          <cell r="F11">
            <v>0</v>
          </cell>
        </row>
        <row r="12">
          <cell r="C12">
            <v>0</v>
          </cell>
          <cell r="D12">
            <v>0</v>
          </cell>
          <cell r="E12">
            <v>0</v>
          </cell>
          <cell r="F12">
            <v>0</v>
          </cell>
        </row>
        <row r="13">
          <cell r="C13">
            <v>0</v>
          </cell>
          <cell r="D13">
            <v>0</v>
          </cell>
          <cell r="E13">
            <v>0</v>
          </cell>
          <cell r="F13">
            <v>0</v>
          </cell>
        </row>
        <row r="14">
          <cell r="C14">
            <v>1301</v>
          </cell>
          <cell r="D14">
            <v>31085.93</v>
          </cell>
          <cell r="E14">
            <v>4823</v>
          </cell>
          <cell r="F14">
            <v>140592.22</v>
          </cell>
        </row>
        <row r="15">
          <cell r="C15">
            <v>237</v>
          </cell>
          <cell r="D15">
            <v>2924.79</v>
          </cell>
          <cell r="E15">
            <v>1268</v>
          </cell>
          <cell r="F15">
            <v>14503.69</v>
          </cell>
        </row>
        <row r="16">
          <cell r="C16">
            <v>1013</v>
          </cell>
          <cell r="D16">
            <v>25557.43</v>
          </cell>
          <cell r="E16">
            <v>3428</v>
          </cell>
          <cell r="F16">
            <v>115510.69</v>
          </cell>
        </row>
        <row r="17">
          <cell r="C17">
            <v>50</v>
          </cell>
          <cell r="D17">
            <v>2552.71</v>
          </cell>
          <cell r="E17">
            <v>127</v>
          </cell>
          <cell r="F17">
            <v>10577.84</v>
          </cell>
        </row>
        <row r="18">
          <cell r="C18">
            <v>0</v>
          </cell>
          <cell r="D18">
            <v>0</v>
          </cell>
          <cell r="E18">
            <v>0</v>
          </cell>
          <cell r="F18">
            <v>0</v>
          </cell>
        </row>
        <row r="19">
          <cell r="C19">
            <v>1</v>
          </cell>
          <cell r="D19">
            <v>51</v>
          </cell>
          <cell r="E19">
            <v>0</v>
          </cell>
          <cell r="F19">
            <v>0</v>
          </cell>
        </row>
        <row r="20">
          <cell r="C20">
            <v>0</v>
          </cell>
          <cell r="D20">
            <v>0</v>
          </cell>
          <cell r="E20">
            <v>0</v>
          </cell>
          <cell r="F20">
            <v>0</v>
          </cell>
        </row>
        <row r="21">
          <cell r="C21">
            <v>0</v>
          </cell>
          <cell r="D21">
            <v>0</v>
          </cell>
          <cell r="E21">
            <v>0</v>
          </cell>
          <cell r="F21">
            <v>0</v>
          </cell>
        </row>
        <row r="22">
          <cell r="C22">
            <v>0</v>
          </cell>
          <cell r="D22">
            <v>0</v>
          </cell>
          <cell r="E22">
            <v>0</v>
          </cell>
          <cell r="F22">
            <v>0</v>
          </cell>
        </row>
        <row r="23">
          <cell r="C23">
            <v>0</v>
          </cell>
          <cell r="D23">
            <v>0</v>
          </cell>
          <cell r="E23">
            <v>0</v>
          </cell>
          <cell r="F23">
            <v>0</v>
          </cell>
        </row>
        <row r="24">
          <cell r="C24">
            <v>0</v>
          </cell>
          <cell r="D24">
            <v>0</v>
          </cell>
          <cell r="E24">
            <v>0</v>
          </cell>
          <cell r="F24">
            <v>0</v>
          </cell>
        </row>
        <row r="25">
          <cell r="C25">
            <v>75</v>
          </cell>
          <cell r="D25">
            <v>3138.32</v>
          </cell>
          <cell r="E25">
            <v>299</v>
          </cell>
          <cell r="F25">
            <v>17295.66</v>
          </cell>
        </row>
        <row r="26">
          <cell r="C26">
            <v>1376</v>
          </cell>
          <cell r="D26">
            <v>34224.25</v>
          </cell>
          <cell r="E26">
            <v>5122</v>
          </cell>
          <cell r="F26">
            <v>157887.88</v>
          </cell>
        </row>
        <row r="27">
          <cell r="C27">
            <v>0</v>
          </cell>
          <cell r="D27">
            <v>0</v>
          </cell>
          <cell r="E27">
            <v>0</v>
          </cell>
          <cell r="F27">
            <v>0</v>
          </cell>
        </row>
        <row r="29">
          <cell r="C29">
            <v>0</v>
          </cell>
          <cell r="D29">
            <v>0</v>
          </cell>
          <cell r="E29">
            <v>0</v>
          </cell>
          <cell r="F29">
            <v>0</v>
          </cell>
        </row>
        <row r="30">
          <cell r="C30">
            <v>13</v>
          </cell>
          <cell r="D30">
            <v>1065.5</v>
          </cell>
          <cell r="E30">
            <v>52</v>
          </cell>
          <cell r="F30">
            <v>16448.740000000002</v>
          </cell>
        </row>
        <row r="31">
          <cell r="C31">
            <v>0</v>
          </cell>
          <cell r="D31">
            <v>0</v>
          </cell>
          <cell r="E31">
            <v>0</v>
          </cell>
          <cell r="F31">
            <v>0</v>
          </cell>
        </row>
        <row r="32">
          <cell r="C32">
            <v>11</v>
          </cell>
          <cell r="D32">
            <v>755.5</v>
          </cell>
          <cell r="E32">
            <v>36</v>
          </cell>
          <cell r="F32">
            <v>9667.1299999999992</v>
          </cell>
        </row>
        <row r="33">
          <cell r="C33">
            <v>2</v>
          </cell>
          <cell r="D33">
            <v>310</v>
          </cell>
          <cell r="E33">
            <v>16</v>
          </cell>
          <cell r="F33">
            <v>6781.61</v>
          </cell>
        </row>
        <row r="34">
          <cell r="C34">
            <v>0</v>
          </cell>
          <cell r="D34">
            <v>0</v>
          </cell>
          <cell r="E34">
            <v>0</v>
          </cell>
          <cell r="F34">
            <v>0</v>
          </cell>
        </row>
        <row r="35">
          <cell r="C35">
            <v>0</v>
          </cell>
          <cell r="D35">
            <v>0</v>
          </cell>
          <cell r="E35">
            <v>0</v>
          </cell>
          <cell r="F35">
            <v>0</v>
          </cell>
        </row>
        <row r="36">
          <cell r="C36">
            <v>0</v>
          </cell>
          <cell r="D36">
            <v>0</v>
          </cell>
          <cell r="E36">
            <v>0</v>
          </cell>
          <cell r="F36">
            <v>0</v>
          </cell>
        </row>
        <row r="37">
          <cell r="C37">
            <v>3</v>
          </cell>
          <cell r="D37">
            <v>747.63</v>
          </cell>
          <cell r="E37">
            <v>9</v>
          </cell>
          <cell r="F37">
            <v>3215.44</v>
          </cell>
        </row>
      </sheetData>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SS"/>
      <sheetName val="PASHU"/>
      <sheetName val="npapmegp"/>
      <sheetName val="Sheet1"/>
    </sheetNames>
    <sheetDataSet>
      <sheetData sheetId="0">
        <row r="6">
          <cell r="CW6">
            <v>1476</v>
          </cell>
          <cell r="CX6">
            <v>9502</v>
          </cell>
          <cell r="CY6">
            <v>311</v>
          </cell>
          <cell r="CZ6">
            <v>837</v>
          </cell>
          <cell r="DA6">
            <v>357</v>
          </cell>
          <cell r="DB6">
            <v>1060</v>
          </cell>
          <cell r="DC6">
            <v>4746</v>
          </cell>
          <cell r="DD6">
            <v>1426</v>
          </cell>
          <cell r="DE6">
            <v>1115</v>
          </cell>
          <cell r="DF6">
            <v>49.947379499052829</v>
          </cell>
          <cell r="DG6">
            <v>170.37037037037038</v>
          </cell>
          <cell r="DH6">
            <v>105.18867924528301</v>
          </cell>
        </row>
        <row r="7">
          <cell r="CW7">
            <v>4612</v>
          </cell>
          <cell r="CX7">
            <v>7011</v>
          </cell>
          <cell r="CY7">
            <v>241</v>
          </cell>
          <cell r="CZ7">
            <v>684</v>
          </cell>
          <cell r="DA7">
            <v>451</v>
          </cell>
          <cell r="DB7">
            <v>1561</v>
          </cell>
          <cell r="DC7">
            <v>195</v>
          </cell>
          <cell r="DD7">
            <v>156</v>
          </cell>
          <cell r="DE7">
            <v>161</v>
          </cell>
          <cell r="DF7">
            <v>2.7813436029097129</v>
          </cell>
          <cell r="DG7">
            <v>22.807017543859647</v>
          </cell>
          <cell r="DH7">
            <v>10.31390134529148</v>
          </cell>
        </row>
        <row r="8">
          <cell r="CW8">
            <v>456</v>
          </cell>
          <cell r="CX8">
            <v>2568</v>
          </cell>
          <cell r="CY8">
            <v>361</v>
          </cell>
          <cell r="CZ8">
            <v>801</v>
          </cell>
          <cell r="DA8">
            <v>242</v>
          </cell>
          <cell r="DB8">
            <v>1089</v>
          </cell>
          <cell r="DC8">
            <v>58</v>
          </cell>
          <cell r="DD8">
            <v>28</v>
          </cell>
          <cell r="DE8">
            <v>18</v>
          </cell>
          <cell r="DF8">
            <v>2.2585669781931461</v>
          </cell>
          <cell r="DG8">
            <v>3.4956304619225969</v>
          </cell>
          <cell r="DH8">
            <v>1.6528925619834711</v>
          </cell>
        </row>
        <row r="9">
          <cell r="CW9">
            <v>581</v>
          </cell>
          <cell r="CX9">
            <v>2388</v>
          </cell>
          <cell r="CY9">
            <v>120</v>
          </cell>
          <cell r="CZ9">
            <v>457</v>
          </cell>
          <cell r="DA9">
            <v>1943</v>
          </cell>
          <cell r="DB9">
            <v>8202</v>
          </cell>
          <cell r="DC9">
            <v>95</v>
          </cell>
          <cell r="DD9">
            <v>18</v>
          </cell>
          <cell r="DE9">
            <v>706</v>
          </cell>
          <cell r="DF9">
            <v>3.9782244556113908</v>
          </cell>
          <cell r="DG9">
            <v>3.9387308533916849</v>
          </cell>
          <cell r="DH9">
            <v>8.6076566691050953</v>
          </cell>
        </row>
        <row r="10">
          <cell r="CW10">
            <v>825</v>
          </cell>
          <cell r="CX10">
            <v>4292</v>
          </cell>
          <cell r="CY10">
            <v>27</v>
          </cell>
          <cell r="CZ10">
            <v>99</v>
          </cell>
          <cell r="DA10">
            <v>34</v>
          </cell>
          <cell r="DB10">
            <v>194</v>
          </cell>
          <cell r="DC10">
            <v>554</v>
          </cell>
          <cell r="DD10">
            <v>4</v>
          </cell>
          <cell r="DE10">
            <v>2</v>
          </cell>
          <cell r="DF10">
            <v>12.907735321528424</v>
          </cell>
          <cell r="DG10">
            <v>4.0404040404040407</v>
          </cell>
          <cell r="DH10">
            <v>1.0309278350515463</v>
          </cell>
        </row>
        <row r="11">
          <cell r="CW11">
            <v>7950</v>
          </cell>
          <cell r="CX11">
            <v>25761</v>
          </cell>
          <cell r="CY11">
            <v>1060</v>
          </cell>
          <cell r="CZ11">
            <v>2878</v>
          </cell>
          <cell r="DA11">
            <v>3027</v>
          </cell>
          <cell r="DB11">
            <v>12106</v>
          </cell>
          <cell r="DC11">
            <v>5648</v>
          </cell>
          <cell r="DD11">
            <v>1632</v>
          </cell>
          <cell r="DE11">
            <v>2002</v>
          </cell>
          <cell r="DF11">
            <v>21.924614727689143</v>
          </cell>
          <cell r="DG11">
            <v>56.706045865184151</v>
          </cell>
          <cell r="DH11">
            <v>16.537254254088882</v>
          </cell>
        </row>
        <row r="13">
          <cell r="CW13">
            <v>0</v>
          </cell>
          <cell r="CX13">
            <v>0</v>
          </cell>
          <cell r="CY13">
            <v>0</v>
          </cell>
          <cell r="CZ13">
            <v>0</v>
          </cell>
          <cell r="DA13">
            <v>48</v>
          </cell>
          <cell r="DB13">
            <v>271</v>
          </cell>
          <cell r="DC13">
            <v>0</v>
          </cell>
          <cell r="DD13">
            <v>0</v>
          </cell>
          <cell r="DE13">
            <v>23.08</v>
          </cell>
          <cell r="DF13" t="e">
            <v>#DIV/0!</v>
          </cell>
          <cell r="DG13" t="e">
            <v>#DIV/0!</v>
          </cell>
          <cell r="DH13">
            <v>8.5166051660516597</v>
          </cell>
        </row>
        <row r="14">
          <cell r="CW14">
            <v>0</v>
          </cell>
          <cell r="CX14">
            <v>0</v>
          </cell>
          <cell r="CY14">
            <v>0</v>
          </cell>
          <cell r="CZ14">
            <v>0</v>
          </cell>
          <cell r="DA14">
            <v>0</v>
          </cell>
          <cell r="DB14">
            <v>0</v>
          </cell>
          <cell r="DC14">
            <v>0</v>
          </cell>
          <cell r="DD14">
            <v>0</v>
          </cell>
          <cell r="DE14">
            <v>0</v>
          </cell>
          <cell r="DF14" t="e">
            <v>#DIV/0!</v>
          </cell>
          <cell r="DG14" t="e">
            <v>#DIV/0!</v>
          </cell>
          <cell r="DH14" t="e">
            <v>#DIV/0!</v>
          </cell>
        </row>
        <row r="15">
          <cell r="CW15">
            <v>12</v>
          </cell>
          <cell r="CX15">
            <v>51</v>
          </cell>
          <cell r="CY15">
            <v>0</v>
          </cell>
          <cell r="CZ15">
            <v>0</v>
          </cell>
          <cell r="DA15">
            <v>0</v>
          </cell>
          <cell r="DB15">
            <v>0</v>
          </cell>
          <cell r="DC15">
            <v>0</v>
          </cell>
          <cell r="DD15">
            <v>0</v>
          </cell>
          <cell r="DE15">
            <v>0</v>
          </cell>
          <cell r="DF15">
            <v>0</v>
          </cell>
          <cell r="DG15" t="e">
            <v>#DIV/0!</v>
          </cell>
          <cell r="DH15" t="e">
            <v>#DIV/0!</v>
          </cell>
        </row>
        <row r="16">
          <cell r="CW16">
            <v>142</v>
          </cell>
          <cell r="CX16">
            <v>521</v>
          </cell>
          <cell r="CY16">
            <v>0</v>
          </cell>
          <cell r="CZ16">
            <v>0</v>
          </cell>
          <cell r="DA16">
            <v>0</v>
          </cell>
          <cell r="DB16">
            <v>0</v>
          </cell>
          <cell r="DC16">
            <v>94.9</v>
          </cell>
          <cell r="DD16">
            <v>0</v>
          </cell>
          <cell r="DE16">
            <v>0</v>
          </cell>
          <cell r="DF16">
            <v>18.214971209213051</v>
          </cell>
          <cell r="DG16" t="e">
            <v>#DIV/0!</v>
          </cell>
          <cell r="DH16" t="e">
            <v>#DIV/0!</v>
          </cell>
        </row>
        <row r="17">
          <cell r="CW17">
            <v>33</v>
          </cell>
          <cell r="CX17">
            <v>109</v>
          </cell>
          <cell r="CY17">
            <v>23</v>
          </cell>
          <cell r="CZ17">
            <v>48</v>
          </cell>
          <cell r="DA17">
            <v>40</v>
          </cell>
          <cell r="DB17">
            <v>79</v>
          </cell>
          <cell r="DC17">
            <v>19</v>
          </cell>
          <cell r="DD17">
            <v>7</v>
          </cell>
          <cell r="DE17">
            <v>29</v>
          </cell>
          <cell r="DF17">
            <v>17.431192660550458</v>
          </cell>
          <cell r="DG17">
            <v>14.583333333333334</v>
          </cell>
          <cell r="DH17">
            <v>36.708860759493675</v>
          </cell>
        </row>
        <row r="18">
          <cell r="CW18">
            <v>135</v>
          </cell>
          <cell r="CX18">
            <v>245</v>
          </cell>
          <cell r="CY18">
            <v>412</v>
          </cell>
          <cell r="CZ18">
            <v>312</v>
          </cell>
          <cell r="DA18">
            <v>0</v>
          </cell>
          <cell r="DB18">
            <v>0</v>
          </cell>
          <cell r="DC18">
            <v>0</v>
          </cell>
          <cell r="DD18">
            <v>0</v>
          </cell>
          <cell r="DE18">
            <v>0</v>
          </cell>
          <cell r="DF18">
            <v>0</v>
          </cell>
          <cell r="DG18">
            <v>0</v>
          </cell>
          <cell r="DH18" t="e">
            <v>#DIV/0!</v>
          </cell>
        </row>
        <row r="19">
          <cell r="CW19">
            <v>54</v>
          </cell>
          <cell r="CX19">
            <v>138</v>
          </cell>
          <cell r="CY19">
            <v>0</v>
          </cell>
          <cell r="CZ19">
            <v>0</v>
          </cell>
          <cell r="DA19">
            <v>0</v>
          </cell>
          <cell r="DB19">
            <v>0</v>
          </cell>
          <cell r="DC19">
            <v>38</v>
          </cell>
          <cell r="DD19">
            <v>0</v>
          </cell>
          <cell r="DE19">
            <v>0</v>
          </cell>
          <cell r="DF19">
            <v>27.536231884057973</v>
          </cell>
          <cell r="DG19" t="e">
            <v>#DIV/0!</v>
          </cell>
          <cell r="DH19" t="e">
            <v>#DIV/0!</v>
          </cell>
        </row>
        <row r="20">
          <cell r="CW20">
            <v>0</v>
          </cell>
          <cell r="CX20">
            <v>0</v>
          </cell>
          <cell r="CY20">
            <v>0</v>
          </cell>
          <cell r="CZ20">
            <v>0</v>
          </cell>
          <cell r="DA20">
            <v>353</v>
          </cell>
          <cell r="DB20">
            <v>2116</v>
          </cell>
          <cell r="DC20">
            <v>0</v>
          </cell>
          <cell r="DD20">
            <v>0</v>
          </cell>
          <cell r="DE20">
            <v>0</v>
          </cell>
          <cell r="DF20" t="e">
            <v>#DIV/0!</v>
          </cell>
          <cell r="DG20" t="e">
            <v>#DIV/0!</v>
          </cell>
          <cell r="DH20">
            <v>0</v>
          </cell>
        </row>
        <row r="21">
          <cell r="CW21">
            <v>36</v>
          </cell>
          <cell r="CX21">
            <v>163</v>
          </cell>
          <cell r="CY21">
            <v>0</v>
          </cell>
          <cell r="CZ21">
            <v>0</v>
          </cell>
          <cell r="DA21">
            <v>8</v>
          </cell>
          <cell r="DB21">
            <v>31</v>
          </cell>
          <cell r="DC21">
            <v>23.5</v>
          </cell>
          <cell r="DD21">
            <v>0</v>
          </cell>
          <cell r="DE21">
            <v>0</v>
          </cell>
          <cell r="DF21">
            <v>14.417177914110429</v>
          </cell>
          <cell r="DG21" t="e">
            <v>#DIV/0!</v>
          </cell>
          <cell r="DH21">
            <v>0</v>
          </cell>
        </row>
        <row r="22">
          <cell r="CW22">
            <v>0</v>
          </cell>
          <cell r="CX22">
            <v>0</v>
          </cell>
          <cell r="CY22">
            <v>0</v>
          </cell>
          <cell r="CZ22">
            <v>0</v>
          </cell>
          <cell r="DA22">
            <v>28</v>
          </cell>
          <cell r="DB22">
            <v>143</v>
          </cell>
          <cell r="DC22">
            <v>0</v>
          </cell>
          <cell r="DD22">
            <v>0</v>
          </cell>
          <cell r="DE22">
            <v>24.19</v>
          </cell>
          <cell r="DF22" t="e">
            <v>#DIV/0!</v>
          </cell>
          <cell r="DG22" t="e">
            <v>#DIV/0!</v>
          </cell>
          <cell r="DH22">
            <v>16.916083916083917</v>
          </cell>
        </row>
        <row r="23">
          <cell r="CW23">
            <v>29</v>
          </cell>
          <cell r="CX23">
            <v>214</v>
          </cell>
          <cell r="CY23">
            <v>0</v>
          </cell>
          <cell r="CZ23">
            <v>0</v>
          </cell>
          <cell r="DA23">
            <v>0</v>
          </cell>
          <cell r="DB23">
            <v>0</v>
          </cell>
          <cell r="DC23">
            <v>0</v>
          </cell>
          <cell r="DD23">
            <v>0</v>
          </cell>
          <cell r="DE23">
            <v>0</v>
          </cell>
          <cell r="DF23">
            <v>0</v>
          </cell>
          <cell r="DG23" t="e">
            <v>#DIV/0!</v>
          </cell>
          <cell r="DH23" t="e">
            <v>#DIV/0!</v>
          </cell>
        </row>
        <row r="24">
          <cell r="CW24">
            <v>9</v>
          </cell>
          <cell r="CX24">
            <v>58</v>
          </cell>
          <cell r="CY24">
            <v>0</v>
          </cell>
          <cell r="CZ24">
            <v>0</v>
          </cell>
          <cell r="DA24">
            <v>0</v>
          </cell>
          <cell r="DB24">
            <v>0</v>
          </cell>
          <cell r="DC24">
            <v>19</v>
          </cell>
          <cell r="DD24">
            <v>0</v>
          </cell>
          <cell r="DE24">
            <v>0</v>
          </cell>
          <cell r="DF24">
            <v>32.758620689655174</v>
          </cell>
          <cell r="DG24" t="e">
            <v>#DIV/0!</v>
          </cell>
          <cell r="DH24" t="e">
            <v>#DIV/0!</v>
          </cell>
        </row>
        <row r="25">
          <cell r="CW25">
            <v>15</v>
          </cell>
          <cell r="CX25">
            <v>125</v>
          </cell>
          <cell r="CY25">
            <v>0</v>
          </cell>
          <cell r="CZ25">
            <v>0</v>
          </cell>
          <cell r="DA25">
            <v>60</v>
          </cell>
          <cell r="DB25">
            <v>149</v>
          </cell>
          <cell r="DC25">
            <v>22.38</v>
          </cell>
          <cell r="DD25">
            <v>0</v>
          </cell>
          <cell r="DE25">
            <v>40</v>
          </cell>
          <cell r="DF25">
            <v>17.904</v>
          </cell>
          <cell r="DG25" t="e">
            <v>#DIV/0!</v>
          </cell>
          <cell r="DH25">
            <v>26.845637583892618</v>
          </cell>
        </row>
        <row r="26">
          <cell r="CW26">
            <v>90</v>
          </cell>
          <cell r="CX26">
            <v>202</v>
          </cell>
          <cell r="CY26">
            <v>0</v>
          </cell>
          <cell r="CZ26">
            <v>0</v>
          </cell>
          <cell r="DA26">
            <v>34</v>
          </cell>
          <cell r="DB26">
            <v>81</v>
          </cell>
          <cell r="DC26">
            <v>0</v>
          </cell>
          <cell r="DD26">
            <v>0</v>
          </cell>
          <cell r="DE26">
            <v>4</v>
          </cell>
          <cell r="DF26">
            <v>0</v>
          </cell>
          <cell r="DG26" t="e">
            <v>#DIV/0!</v>
          </cell>
          <cell r="DH26">
            <v>4.9382716049382713</v>
          </cell>
        </row>
        <row r="27">
          <cell r="CW27">
            <v>0</v>
          </cell>
          <cell r="CX27">
            <v>0</v>
          </cell>
          <cell r="CY27">
            <v>0</v>
          </cell>
          <cell r="CZ27">
            <v>0</v>
          </cell>
          <cell r="DA27">
            <v>0</v>
          </cell>
          <cell r="DB27">
            <v>0</v>
          </cell>
          <cell r="DC27">
            <v>0</v>
          </cell>
          <cell r="DD27">
            <v>0</v>
          </cell>
          <cell r="DE27">
            <v>0</v>
          </cell>
          <cell r="DF27" t="e">
            <v>#DIV/0!</v>
          </cell>
          <cell r="DG27" t="e">
            <v>#DIV/0!</v>
          </cell>
          <cell r="DH27" t="e">
            <v>#DIV/0!</v>
          </cell>
        </row>
        <row r="28">
          <cell r="CW28">
            <v>35</v>
          </cell>
          <cell r="CX28">
            <v>200.65</v>
          </cell>
          <cell r="CY28">
            <v>0</v>
          </cell>
          <cell r="CZ28">
            <v>0</v>
          </cell>
          <cell r="DA28">
            <v>0</v>
          </cell>
          <cell r="DB28">
            <v>0</v>
          </cell>
          <cell r="DC28">
            <v>28.81</v>
          </cell>
          <cell r="DD28">
            <v>0</v>
          </cell>
          <cell r="DE28">
            <v>0</v>
          </cell>
          <cell r="DF28">
            <v>14.358335409917766</v>
          </cell>
          <cell r="DG28" t="e">
            <v>#DIV/0!</v>
          </cell>
          <cell r="DH28" t="e">
            <v>#DIV/0!</v>
          </cell>
        </row>
        <row r="29">
          <cell r="CW29">
            <v>590</v>
          </cell>
          <cell r="CX29">
            <v>2026.65</v>
          </cell>
          <cell r="CY29">
            <v>435</v>
          </cell>
          <cell r="CZ29">
            <v>360</v>
          </cell>
          <cell r="DA29">
            <v>571</v>
          </cell>
          <cell r="DB29">
            <v>2870</v>
          </cell>
          <cell r="DC29">
            <v>245.59</v>
          </cell>
          <cell r="DD29">
            <v>7</v>
          </cell>
          <cell r="DE29">
            <v>120.27</v>
          </cell>
          <cell r="DF29">
            <v>12.118027286408605</v>
          </cell>
          <cell r="DG29">
            <v>1.9444444444444444</v>
          </cell>
          <cell r="DH29">
            <v>4.1905923344947738</v>
          </cell>
        </row>
        <row r="32">
          <cell r="CW32">
            <v>581</v>
          </cell>
          <cell r="CX32">
            <v>2469</v>
          </cell>
          <cell r="CY32">
            <v>114</v>
          </cell>
          <cell r="CZ32">
            <v>459</v>
          </cell>
          <cell r="DA32">
            <v>277</v>
          </cell>
          <cell r="DB32">
            <v>1107</v>
          </cell>
          <cell r="DC32">
            <v>0</v>
          </cell>
          <cell r="DD32">
            <v>0</v>
          </cell>
          <cell r="DE32">
            <v>0</v>
          </cell>
          <cell r="DF32">
            <v>0</v>
          </cell>
          <cell r="DG32">
            <v>0</v>
          </cell>
          <cell r="DH32">
            <v>0</v>
          </cell>
        </row>
        <row r="33">
          <cell r="CW33">
            <v>0</v>
          </cell>
          <cell r="CX33">
            <v>0</v>
          </cell>
          <cell r="CY33">
            <v>0</v>
          </cell>
          <cell r="CZ33">
            <v>0</v>
          </cell>
          <cell r="DA33">
            <v>0</v>
          </cell>
          <cell r="DB33">
            <v>0</v>
          </cell>
          <cell r="DC33">
            <v>0</v>
          </cell>
          <cell r="DD33">
            <v>0</v>
          </cell>
          <cell r="DE33">
            <v>0</v>
          </cell>
          <cell r="DF33" t="e">
            <v>#DIV/0!</v>
          </cell>
          <cell r="DG33" t="e">
            <v>#DIV/0!</v>
          </cell>
          <cell r="DH33" t="e">
            <v>#DIV/0!</v>
          </cell>
        </row>
        <row r="34">
          <cell r="CW34">
            <v>0</v>
          </cell>
          <cell r="CX34">
            <v>0</v>
          </cell>
          <cell r="CY34">
            <v>0</v>
          </cell>
          <cell r="CZ34">
            <v>0</v>
          </cell>
          <cell r="DA34">
            <v>0</v>
          </cell>
          <cell r="DB34">
            <v>0</v>
          </cell>
          <cell r="DC34">
            <v>0</v>
          </cell>
          <cell r="DD34">
            <v>0</v>
          </cell>
          <cell r="DE34">
            <v>0</v>
          </cell>
          <cell r="DF34" t="e">
            <v>#DIV/0!</v>
          </cell>
          <cell r="DG34" t="e">
            <v>#DIV/0!</v>
          </cell>
          <cell r="DH34" t="e">
            <v>#DIV/0!</v>
          </cell>
        </row>
        <row r="35">
          <cell r="CW35">
            <v>1</v>
          </cell>
          <cell r="CX35">
            <v>3.33</v>
          </cell>
          <cell r="CY35">
            <v>0</v>
          </cell>
          <cell r="CZ35">
            <v>0</v>
          </cell>
          <cell r="DA35">
            <v>0</v>
          </cell>
          <cell r="DB35">
            <v>0</v>
          </cell>
          <cell r="DC35">
            <v>0</v>
          </cell>
          <cell r="DD35">
            <v>0</v>
          </cell>
          <cell r="DE35">
            <v>0</v>
          </cell>
          <cell r="DF35">
            <v>0</v>
          </cell>
          <cell r="DG35" t="e">
            <v>#DIV/0!</v>
          </cell>
          <cell r="DH35" t="e">
            <v>#DIV/0!</v>
          </cell>
        </row>
        <row r="36">
          <cell r="CW36">
            <v>0</v>
          </cell>
          <cell r="CX36">
            <v>0</v>
          </cell>
          <cell r="CY36">
            <v>0</v>
          </cell>
          <cell r="CZ36">
            <v>0</v>
          </cell>
          <cell r="DA36">
            <v>0</v>
          </cell>
          <cell r="DB36">
            <v>0</v>
          </cell>
          <cell r="DC36">
            <v>0</v>
          </cell>
          <cell r="DD36">
            <v>0</v>
          </cell>
          <cell r="DE36">
            <v>0</v>
          </cell>
          <cell r="DF36" t="e">
            <v>#DIV/0!</v>
          </cell>
          <cell r="DG36" t="e">
            <v>#DIV/0!</v>
          </cell>
          <cell r="DH36" t="e">
            <v>#DIV/0!</v>
          </cell>
        </row>
        <row r="37">
          <cell r="CW37">
            <v>2</v>
          </cell>
          <cell r="CX37">
            <v>5</v>
          </cell>
          <cell r="CY37">
            <v>4</v>
          </cell>
          <cell r="CZ37">
            <v>8</v>
          </cell>
          <cell r="DA37">
            <v>5</v>
          </cell>
          <cell r="DB37">
            <v>11</v>
          </cell>
          <cell r="DC37">
            <v>0</v>
          </cell>
          <cell r="DD37">
            <v>0</v>
          </cell>
          <cell r="DE37">
            <v>0</v>
          </cell>
          <cell r="DF37">
            <v>0</v>
          </cell>
          <cell r="DG37">
            <v>0</v>
          </cell>
          <cell r="DH37">
            <v>0</v>
          </cell>
        </row>
        <row r="38">
          <cell r="CW38">
            <v>0</v>
          </cell>
          <cell r="CX38">
            <v>0</v>
          </cell>
          <cell r="CY38">
            <v>0</v>
          </cell>
          <cell r="CZ38">
            <v>0</v>
          </cell>
          <cell r="DA38">
            <v>0</v>
          </cell>
          <cell r="DB38">
            <v>0</v>
          </cell>
          <cell r="DC38">
            <v>0</v>
          </cell>
          <cell r="DD38">
            <v>0</v>
          </cell>
          <cell r="DE38">
            <v>0</v>
          </cell>
          <cell r="DF38" t="e">
            <v>#DIV/0!</v>
          </cell>
          <cell r="DG38" t="e">
            <v>#DIV/0!</v>
          </cell>
          <cell r="DH38" t="e">
            <v>#DIV/0!</v>
          </cell>
        </row>
        <row r="39">
          <cell r="CW39">
            <v>10</v>
          </cell>
          <cell r="CX39">
            <v>41.63</v>
          </cell>
          <cell r="CY39">
            <v>0</v>
          </cell>
          <cell r="CZ39">
            <v>0</v>
          </cell>
          <cell r="DA39">
            <v>0</v>
          </cell>
          <cell r="DB39">
            <v>0</v>
          </cell>
          <cell r="DC39">
            <v>0.94</v>
          </cell>
          <cell r="DD39">
            <v>0</v>
          </cell>
          <cell r="DE39">
            <v>0</v>
          </cell>
          <cell r="DF39">
            <v>2.2579870285851547</v>
          </cell>
          <cell r="DG39" t="e">
            <v>#DIV/0!</v>
          </cell>
          <cell r="DH39" t="e">
            <v>#DIV/0!</v>
          </cell>
        </row>
        <row r="40">
          <cell r="CW40">
            <v>0</v>
          </cell>
          <cell r="CX40">
            <v>0</v>
          </cell>
          <cell r="CY40">
            <v>0</v>
          </cell>
          <cell r="CZ40">
            <v>0</v>
          </cell>
          <cell r="DA40">
            <v>0</v>
          </cell>
          <cell r="DB40">
            <v>0</v>
          </cell>
          <cell r="DC40">
            <v>0</v>
          </cell>
          <cell r="DD40">
            <v>0</v>
          </cell>
          <cell r="DE40">
            <v>0</v>
          </cell>
          <cell r="DF40" t="e">
            <v>#DIV/0!</v>
          </cell>
          <cell r="DG40" t="e">
            <v>#DIV/0!</v>
          </cell>
          <cell r="DH40" t="e">
            <v>#DIV/0!</v>
          </cell>
        </row>
        <row r="41">
          <cell r="CW41">
            <v>0</v>
          </cell>
          <cell r="CX41">
            <v>0</v>
          </cell>
          <cell r="CY41">
            <v>0</v>
          </cell>
          <cell r="CZ41">
            <v>0</v>
          </cell>
          <cell r="DA41">
            <v>26</v>
          </cell>
          <cell r="DB41">
            <v>7.2</v>
          </cell>
          <cell r="DC41">
            <v>0</v>
          </cell>
          <cell r="DD41">
            <v>0</v>
          </cell>
          <cell r="DE41">
            <v>7.2</v>
          </cell>
          <cell r="DF41" t="e">
            <v>#DIV/0!</v>
          </cell>
          <cell r="DG41" t="e">
            <v>#DIV/0!</v>
          </cell>
          <cell r="DH41">
            <v>100</v>
          </cell>
        </row>
        <row r="42">
          <cell r="CW42">
            <v>0</v>
          </cell>
          <cell r="CX42">
            <v>0</v>
          </cell>
          <cell r="CY42">
            <v>0</v>
          </cell>
          <cell r="CZ42">
            <v>0</v>
          </cell>
          <cell r="DA42">
            <v>0</v>
          </cell>
          <cell r="DB42">
            <v>0</v>
          </cell>
          <cell r="DC42">
            <v>0</v>
          </cell>
          <cell r="DD42">
            <v>0</v>
          </cell>
          <cell r="DE42">
            <v>0</v>
          </cell>
          <cell r="DF42" t="e">
            <v>#DIV/0!</v>
          </cell>
          <cell r="DG42" t="e">
            <v>#DIV/0!</v>
          </cell>
          <cell r="DH42" t="e">
            <v>#DIV/0!</v>
          </cell>
        </row>
        <row r="43">
          <cell r="CW43">
            <v>1</v>
          </cell>
          <cell r="CX43">
            <v>4.47</v>
          </cell>
          <cell r="CY43">
            <v>0</v>
          </cell>
          <cell r="CZ43">
            <v>0</v>
          </cell>
          <cell r="DA43">
            <v>1</v>
          </cell>
          <cell r="DB43">
            <v>1.23</v>
          </cell>
          <cell r="DC43">
            <v>0</v>
          </cell>
          <cell r="DD43">
            <v>0</v>
          </cell>
          <cell r="DE43">
            <v>0</v>
          </cell>
          <cell r="DF43">
            <v>0</v>
          </cell>
          <cell r="DG43" t="e">
            <v>#DIV/0!</v>
          </cell>
          <cell r="DH43">
            <v>0</v>
          </cell>
        </row>
        <row r="44">
          <cell r="CW44">
            <v>0</v>
          </cell>
          <cell r="CX44">
            <v>0</v>
          </cell>
          <cell r="CY44">
            <v>0</v>
          </cell>
          <cell r="CZ44">
            <v>0</v>
          </cell>
          <cell r="DA44">
            <v>0</v>
          </cell>
          <cell r="DB44">
            <v>0</v>
          </cell>
          <cell r="DC44">
            <v>0</v>
          </cell>
          <cell r="DD44">
            <v>0</v>
          </cell>
          <cell r="DE44">
            <v>0</v>
          </cell>
          <cell r="DF44" t="e">
            <v>#DIV/0!</v>
          </cell>
          <cell r="DG44" t="e">
            <v>#DIV/0!</v>
          </cell>
          <cell r="DH44" t="e">
            <v>#DIV/0!</v>
          </cell>
        </row>
        <row r="45">
          <cell r="CW45">
            <v>14</v>
          </cell>
          <cell r="CX45">
            <v>23.7</v>
          </cell>
          <cell r="CY45">
            <v>0</v>
          </cell>
          <cell r="CZ45">
            <v>0</v>
          </cell>
          <cell r="DA45">
            <v>0</v>
          </cell>
          <cell r="DB45">
            <v>0</v>
          </cell>
          <cell r="DC45">
            <v>0</v>
          </cell>
          <cell r="DD45">
            <v>0</v>
          </cell>
          <cell r="DE45">
            <v>0</v>
          </cell>
          <cell r="DF45">
            <v>0</v>
          </cell>
          <cell r="DG45" t="e">
            <v>#DIV/0!</v>
          </cell>
          <cell r="DH45" t="e">
            <v>#DIV/0!</v>
          </cell>
        </row>
        <row r="46">
          <cell r="CW46">
            <v>10</v>
          </cell>
          <cell r="CX46">
            <v>47.92</v>
          </cell>
          <cell r="CY46">
            <v>2</v>
          </cell>
          <cell r="CZ46">
            <v>7</v>
          </cell>
          <cell r="DA46">
            <v>0</v>
          </cell>
          <cell r="DB46">
            <v>0</v>
          </cell>
          <cell r="DC46">
            <v>0</v>
          </cell>
          <cell r="DD46">
            <v>0</v>
          </cell>
          <cell r="DE46">
            <v>0</v>
          </cell>
          <cell r="DF46">
            <v>0</v>
          </cell>
          <cell r="DG46">
            <v>0</v>
          </cell>
          <cell r="DH46" t="e">
            <v>#DIV/0!</v>
          </cell>
        </row>
        <row r="47">
          <cell r="CW47">
            <v>0</v>
          </cell>
          <cell r="CX47">
            <v>0</v>
          </cell>
          <cell r="CY47">
            <v>0</v>
          </cell>
          <cell r="CZ47">
            <v>0</v>
          </cell>
          <cell r="DA47">
            <v>238</v>
          </cell>
          <cell r="DB47">
            <v>59</v>
          </cell>
          <cell r="DC47">
            <v>0</v>
          </cell>
          <cell r="DD47">
            <v>0</v>
          </cell>
          <cell r="DE47">
            <v>4</v>
          </cell>
          <cell r="DF47" t="e">
            <v>#DIV/0!</v>
          </cell>
          <cell r="DG47" t="e">
            <v>#DIV/0!</v>
          </cell>
          <cell r="DH47">
            <v>6.7796610169491522</v>
          </cell>
        </row>
        <row r="48">
          <cell r="CW48">
            <v>0</v>
          </cell>
          <cell r="CX48">
            <v>0</v>
          </cell>
          <cell r="CY48">
            <v>0</v>
          </cell>
          <cell r="CZ48">
            <v>0</v>
          </cell>
          <cell r="DA48">
            <v>0</v>
          </cell>
          <cell r="DB48">
            <v>0</v>
          </cell>
          <cell r="DC48">
            <v>0</v>
          </cell>
          <cell r="DD48">
            <v>0</v>
          </cell>
          <cell r="DE48">
            <v>0</v>
          </cell>
          <cell r="DF48" t="e">
            <v>#DIV/0!</v>
          </cell>
          <cell r="DG48" t="e">
            <v>#DIV/0!</v>
          </cell>
          <cell r="DH48" t="e">
            <v>#DIV/0!</v>
          </cell>
        </row>
        <row r="49">
          <cell r="CW49">
            <v>619</v>
          </cell>
          <cell r="CX49">
            <v>2595.0499999999997</v>
          </cell>
          <cell r="CY49">
            <v>120</v>
          </cell>
          <cell r="CZ49">
            <v>474</v>
          </cell>
          <cell r="DA49">
            <v>547</v>
          </cell>
          <cell r="DB49">
            <v>1185.43</v>
          </cell>
          <cell r="DC49">
            <v>0.94</v>
          </cell>
          <cell r="DD49">
            <v>0</v>
          </cell>
          <cell r="DE49">
            <v>11.2</v>
          </cell>
          <cell r="DF49">
            <v>3.6222808809078827E-2</v>
          </cell>
          <cell r="DG49">
            <v>0</v>
          </cell>
          <cell r="DH49">
            <v>0.94480483875049559</v>
          </cell>
        </row>
        <row r="52">
          <cell r="CW52">
            <v>32</v>
          </cell>
          <cell r="CX52">
            <v>42</v>
          </cell>
          <cell r="CY52">
            <v>34</v>
          </cell>
          <cell r="CZ52">
            <v>130</v>
          </cell>
          <cell r="DA52">
            <v>84</v>
          </cell>
          <cell r="DB52">
            <v>128</v>
          </cell>
          <cell r="DC52">
            <v>0</v>
          </cell>
          <cell r="DD52">
            <v>0</v>
          </cell>
          <cell r="DE52">
            <v>0</v>
          </cell>
          <cell r="DF52">
            <v>0</v>
          </cell>
          <cell r="DG52">
            <v>0</v>
          </cell>
          <cell r="DH52">
            <v>0</v>
          </cell>
        </row>
        <row r="53">
          <cell r="CW53">
            <v>109</v>
          </cell>
          <cell r="CX53">
            <v>429</v>
          </cell>
          <cell r="CY53">
            <v>152</v>
          </cell>
          <cell r="CZ53">
            <v>650</v>
          </cell>
          <cell r="DA53">
            <v>137</v>
          </cell>
          <cell r="DB53">
            <v>470</v>
          </cell>
          <cell r="DC53">
            <v>54.97</v>
          </cell>
          <cell r="DD53">
            <v>110.62</v>
          </cell>
          <cell r="DE53">
            <v>82.79</v>
          </cell>
          <cell r="DF53">
            <v>12.813519813519815</v>
          </cell>
          <cell r="DG53">
            <v>17.018461538461537</v>
          </cell>
          <cell r="DH53">
            <v>17.614893617021277</v>
          </cell>
        </row>
        <row r="54">
          <cell r="CW54">
            <v>431</v>
          </cell>
          <cell r="CX54">
            <v>1286</v>
          </cell>
          <cell r="CY54">
            <v>639</v>
          </cell>
          <cell r="CZ54">
            <v>1295</v>
          </cell>
          <cell r="DA54">
            <v>204</v>
          </cell>
          <cell r="DB54">
            <v>798</v>
          </cell>
          <cell r="DC54">
            <v>61</v>
          </cell>
          <cell r="DD54">
            <v>86</v>
          </cell>
          <cell r="DE54">
            <v>32</v>
          </cell>
          <cell r="DF54">
            <v>4.7433903576982894</v>
          </cell>
          <cell r="DG54">
            <v>6.640926640926641</v>
          </cell>
          <cell r="DH54">
            <v>4.0100250626566414</v>
          </cell>
        </row>
        <row r="55">
          <cell r="CW55">
            <v>572</v>
          </cell>
          <cell r="CX55">
            <v>1757</v>
          </cell>
          <cell r="CY55">
            <v>825</v>
          </cell>
          <cell r="CZ55">
            <v>2075</v>
          </cell>
          <cell r="DA55">
            <v>425</v>
          </cell>
          <cell r="DB55">
            <v>1396</v>
          </cell>
          <cell r="DC55">
            <v>115.97</v>
          </cell>
          <cell r="DD55">
            <v>196.62</v>
          </cell>
          <cell r="DE55">
            <v>114.79</v>
          </cell>
          <cell r="DF55">
            <v>6.6004553215708599</v>
          </cell>
          <cell r="DG55">
            <v>9.4756626506024091</v>
          </cell>
          <cell r="DH55">
            <v>8.2227793696275064</v>
          </cell>
        </row>
        <row r="57">
          <cell r="CW57">
            <v>9731</v>
          </cell>
          <cell r="CX57">
            <v>32139.7</v>
          </cell>
          <cell r="CY57">
            <v>2440</v>
          </cell>
          <cell r="CZ57">
            <v>5787</v>
          </cell>
          <cell r="DA57">
            <v>4570</v>
          </cell>
          <cell r="DB57">
            <v>17557.43</v>
          </cell>
          <cell r="DC57">
            <v>6010.5</v>
          </cell>
          <cell r="DD57">
            <v>1835.62</v>
          </cell>
          <cell r="DE57">
            <v>2248.2599999999998</v>
          </cell>
          <cell r="DF57">
            <v>18.701170203828909</v>
          </cell>
          <cell r="DG57">
            <v>31.719716606186278</v>
          </cell>
          <cell r="DH57">
            <v>12.805177067486525</v>
          </cell>
        </row>
        <row r="59">
          <cell r="CW59">
            <v>9159</v>
          </cell>
          <cell r="CX59">
            <v>30382.7</v>
          </cell>
          <cell r="CY59">
            <v>1615</v>
          </cell>
          <cell r="CZ59">
            <v>3712</v>
          </cell>
          <cell r="DA59">
            <v>4145</v>
          </cell>
          <cell r="DB59">
            <v>16161.43</v>
          </cell>
          <cell r="DC59">
            <v>5894.53</v>
          </cell>
          <cell r="DD59">
            <v>1639</v>
          </cell>
          <cell r="DE59">
            <v>2133.4699999999998</v>
          </cell>
          <cell r="DF59">
            <v>19.400941983431359</v>
          </cell>
          <cell r="DG59">
            <v>44.154094827586206</v>
          </cell>
          <cell r="DH59">
            <v>13.200997683992071</v>
          </cell>
        </row>
        <row r="62">
          <cell r="CW62">
            <v>0</v>
          </cell>
          <cell r="CX62">
            <v>0</v>
          </cell>
          <cell r="CY62">
            <v>0</v>
          </cell>
          <cell r="CZ62">
            <v>0</v>
          </cell>
          <cell r="DA62">
            <v>0</v>
          </cell>
          <cell r="DB62">
            <v>0</v>
          </cell>
          <cell r="DC62">
            <v>0</v>
          </cell>
          <cell r="DD62">
            <v>0</v>
          </cell>
          <cell r="DE62">
            <v>0</v>
          </cell>
          <cell r="DF62" t="e">
            <v>#DIV/0!</v>
          </cell>
          <cell r="DG62" t="e">
            <v>#DIV/0!</v>
          </cell>
          <cell r="DH62" t="e">
            <v>#DIV/0!</v>
          </cell>
        </row>
        <row r="63">
          <cell r="CW63">
            <v>0</v>
          </cell>
          <cell r="CX63">
            <v>0</v>
          </cell>
          <cell r="CY63">
            <v>0</v>
          </cell>
          <cell r="CZ63">
            <v>0</v>
          </cell>
          <cell r="DA63">
            <v>0</v>
          </cell>
          <cell r="DB63">
            <v>0</v>
          </cell>
          <cell r="DC63">
            <v>0</v>
          </cell>
          <cell r="DD63">
            <v>0</v>
          </cell>
          <cell r="DE63">
            <v>0</v>
          </cell>
          <cell r="DF63" t="e">
            <v>#DIV/0!</v>
          </cell>
          <cell r="DG63" t="e">
            <v>#DIV/0!</v>
          </cell>
          <cell r="DH63" t="e">
            <v>#DIV/0!</v>
          </cell>
        </row>
        <row r="64">
          <cell r="CW64">
            <v>0</v>
          </cell>
          <cell r="CX64">
            <v>0</v>
          </cell>
          <cell r="CY64">
            <v>0</v>
          </cell>
          <cell r="CZ64">
            <v>0</v>
          </cell>
          <cell r="DA64">
            <v>0</v>
          </cell>
          <cell r="DB64">
            <v>0</v>
          </cell>
          <cell r="DC64">
            <v>0</v>
          </cell>
          <cell r="DD64">
            <v>0</v>
          </cell>
          <cell r="DE64">
            <v>0</v>
          </cell>
          <cell r="DF64" t="e">
            <v>#DIV/0!</v>
          </cell>
          <cell r="DG64" t="e">
            <v>#DIV/0!</v>
          </cell>
          <cell r="DH64" t="e">
            <v>#DIV/0!</v>
          </cell>
        </row>
        <row r="65">
          <cell r="CW65">
            <v>0</v>
          </cell>
          <cell r="CX65">
            <v>0</v>
          </cell>
          <cell r="CY65">
            <v>0</v>
          </cell>
          <cell r="CZ65">
            <v>0</v>
          </cell>
          <cell r="DA65">
            <v>0</v>
          </cell>
          <cell r="DB65">
            <v>0</v>
          </cell>
          <cell r="DC65">
            <v>0</v>
          </cell>
          <cell r="DD65">
            <v>0</v>
          </cell>
          <cell r="DE65">
            <v>0</v>
          </cell>
          <cell r="DF65" t="e">
            <v>#DIV/0!</v>
          </cell>
          <cell r="DG65" t="e">
            <v>#DIV/0!</v>
          </cell>
          <cell r="DH65" t="e">
            <v>#DIV/0!</v>
          </cell>
        </row>
        <row r="66">
          <cell r="CW66">
            <v>0</v>
          </cell>
          <cell r="CX66">
            <v>0</v>
          </cell>
          <cell r="CY66">
            <v>0</v>
          </cell>
          <cell r="CZ66">
            <v>0</v>
          </cell>
          <cell r="DA66">
            <v>0</v>
          </cell>
          <cell r="DB66">
            <v>0</v>
          </cell>
          <cell r="DC66">
            <v>0</v>
          </cell>
          <cell r="DD66">
            <v>0</v>
          </cell>
          <cell r="DE66">
            <v>0</v>
          </cell>
          <cell r="DF66" t="e">
            <v>#DIV/0!</v>
          </cell>
          <cell r="DG66" t="e">
            <v>#DIV/0!</v>
          </cell>
          <cell r="DH66" t="e">
            <v>#DIV/0!</v>
          </cell>
        </row>
        <row r="67">
          <cell r="CW67">
            <v>0</v>
          </cell>
          <cell r="CX67">
            <v>0</v>
          </cell>
          <cell r="CY67">
            <v>0</v>
          </cell>
          <cell r="CZ67">
            <v>0</v>
          </cell>
          <cell r="DA67">
            <v>0</v>
          </cell>
          <cell r="DB67">
            <v>0</v>
          </cell>
          <cell r="DC67">
            <v>0</v>
          </cell>
          <cell r="DD67">
            <v>0</v>
          </cell>
          <cell r="DE67">
            <v>0</v>
          </cell>
          <cell r="DF67" t="e">
            <v>#DIV/0!</v>
          </cell>
          <cell r="DG67" t="e">
            <v>#DIV/0!</v>
          </cell>
          <cell r="DH67" t="e">
            <v>#DIV/0!</v>
          </cell>
        </row>
        <row r="68">
          <cell r="CW68">
            <v>9731</v>
          </cell>
          <cell r="CX68">
            <v>32139.7</v>
          </cell>
          <cell r="CY68">
            <v>2440</v>
          </cell>
          <cell r="CZ68">
            <v>5787</v>
          </cell>
          <cell r="DA68">
            <v>4570</v>
          </cell>
          <cell r="DB68">
            <v>17557.43</v>
          </cell>
          <cell r="DC68">
            <v>6010.5</v>
          </cell>
          <cell r="DD68">
            <v>1835.62</v>
          </cell>
          <cell r="DE68">
            <v>2248.2599999999998</v>
          </cell>
          <cell r="DF68">
            <v>18.701170203828909</v>
          </cell>
          <cell r="DG68">
            <v>31.719716606186278</v>
          </cell>
          <cell r="DH68">
            <v>12.805177067486525</v>
          </cell>
        </row>
      </sheetData>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G"/>
      <sheetName val="Total"/>
      <sheetName val="ACH-BAL"/>
      <sheetName val="OUT STANDING"/>
    </sheetNames>
    <sheetDataSet>
      <sheetData sheetId="0">
        <row r="12">
          <cell r="CU12">
            <v>35049</v>
          </cell>
          <cell r="CV12">
            <v>29839</v>
          </cell>
        </row>
        <row r="13">
          <cell r="CU13">
            <v>90373</v>
          </cell>
          <cell r="CV13">
            <v>74181</v>
          </cell>
        </row>
        <row r="14">
          <cell r="CU14">
            <v>1069868</v>
          </cell>
          <cell r="CV14">
            <v>980892</v>
          </cell>
        </row>
        <row r="15">
          <cell r="CU15">
            <v>215676</v>
          </cell>
          <cell r="CV15">
            <v>196750</v>
          </cell>
        </row>
        <row r="18">
          <cell r="CU18">
            <v>181360</v>
          </cell>
          <cell r="CV18">
            <v>170830</v>
          </cell>
        </row>
        <row r="19">
          <cell r="CU19">
            <v>139184</v>
          </cell>
          <cell r="CV19">
            <v>128332</v>
          </cell>
        </row>
        <row r="20">
          <cell r="CU20">
            <v>327680</v>
          </cell>
          <cell r="CV20">
            <v>307949</v>
          </cell>
        </row>
        <row r="21">
          <cell r="CU21">
            <v>326920</v>
          </cell>
          <cell r="CV21">
            <v>301030</v>
          </cell>
        </row>
        <row r="22">
          <cell r="CU22">
            <v>155048</v>
          </cell>
          <cell r="CV22">
            <v>147609</v>
          </cell>
        </row>
        <row r="23">
          <cell r="CU23">
            <v>158397</v>
          </cell>
          <cell r="CV23">
            <v>117142</v>
          </cell>
        </row>
        <row r="24">
          <cell r="CU24">
            <v>153868</v>
          </cell>
          <cell r="CV24">
            <v>145300</v>
          </cell>
        </row>
        <row r="25">
          <cell r="CU25">
            <v>115283</v>
          </cell>
          <cell r="CV25">
            <v>108380</v>
          </cell>
        </row>
        <row r="29">
          <cell r="CU29">
            <v>1462</v>
          </cell>
          <cell r="CV29">
            <v>1448</v>
          </cell>
        </row>
        <row r="30">
          <cell r="CU30">
            <v>4773</v>
          </cell>
          <cell r="CV30">
            <v>4687</v>
          </cell>
        </row>
        <row r="31">
          <cell r="CU31">
            <v>21803</v>
          </cell>
          <cell r="CV31">
            <v>21777</v>
          </cell>
        </row>
        <row r="32">
          <cell r="CU32">
            <v>46338</v>
          </cell>
          <cell r="CV32">
            <v>46117</v>
          </cell>
        </row>
        <row r="33">
          <cell r="CU33">
            <v>1677</v>
          </cell>
          <cell r="CV33">
            <v>1640</v>
          </cell>
        </row>
        <row r="34">
          <cell r="CU34">
            <v>3208</v>
          </cell>
          <cell r="CV34">
            <v>3092</v>
          </cell>
        </row>
        <row r="36">
          <cell r="CU36">
            <v>2191883</v>
          </cell>
          <cell r="CV36">
            <v>2035818</v>
          </cell>
        </row>
        <row r="37">
          <cell r="CU37">
            <v>2882005</v>
          </cell>
          <cell r="CV37">
            <v>2617022</v>
          </cell>
        </row>
        <row r="38">
          <cell r="CU38">
            <v>619036</v>
          </cell>
          <cell r="CV38">
            <v>590575</v>
          </cell>
        </row>
        <row r="39">
          <cell r="CU39">
            <v>987077.98</v>
          </cell>
          <cell r="CV39">
            <v>943781.98</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22"/>
  <sheetViews>
    <sheetView tabSelected="1" view="pageBreakPreview" zoomScale="60" workbookViewId="0">
      <pane xSplit="2" ySplit="5" topLeftCell="C6" activePane="bottomRight" state="frozen"/>
      <selection pane="topRight" activeCell="C1" sqref="C1"/>
      <selection pane="bottomLeft" activeCell="A6" sqref="A6"/>
      <selection pane="bottomRight" activeCell="N37" sqref="N37:X37"/>
    </sheetView>
  </sheetViews>
  <sheetFormatPr defaultRowHeight="15.75"/>
  <cols>
    <col min="1" max="1" width="6.5703125" style="3" customWidth="1"/>
    <col min="2" max="2" width="37" style="3" customWidth="1"/>
    <col min="3" max="3" width="3.7109375" style="1" customWidth="1"/>
    <col min="4" max="4" width="10" style="1" customWidth="1"/>
    <col min="5" max="5" width="8" style="1" customWidth="1"/>
    <col min="6" max="6" width="8.28515625" style="1" customWidth="1"/>
    <col min="7" max="7" width="9.7109375" style="1" customWidth="1"/>
    <col min="8" max="8" width="14" style="1" customWidth="1"/>
    <col min="9" max="9" width="13.140625" style="2" customWidth="1"/>
    <col min="10" max="10" width="15.42578125" style="2" customWidth="1"/>
    <col min="11" max="11" width="16" style="2" customWidth="1"/>
    <col min="12" max="12" width="15.42578125" style="2" bestFit="1" customWidth="1"/>
    <col min="13" max="13" width="16.85546875" style="1" customWidth="1"/>
    <col min="14" max="14" width="8.42578125" style="1" customWidth="1"/>
    <col min="15" max="15" width="35.5703125" style="1" customWidth="1"/>
    <col min="16" max="16" width="15.5703125" style="1" customWidth="1"/>
    <col min="17" max="18" width="13.85546875" style="1" customWidth="1"/>
    <col min="19" max="19" width="15.42578125" style="1" customWidth="1"/>
    <col min="20" max="20" width="14.7109375" style="1" customWidth="1"/>
    <col min="21" max="21" width="15" style="1" customWidth="1"/>
    <col min="22" max="22" width="15.7109375" style="1" customWidth="1"/>
    <col min="23" max="23" width="12" style="1" customWidth="1"/>
    <col min="24" max="24" width="11.7109375" style="1" customWidth="1"/>
    <col min="25" max="25" width="11.140625" style="1" customWidth="1"/>
    <col min="26" max="26" width="11.42578125" style="1" customWidth="1"/>
    <col min="27" max="16384" width="9.140625" style="1"/>
  </cols>
  <sheetData>
    <row r="1" spans="1:25">
      <c r="A1" s="313" t="s">
        <v>35</v>
      </c>
      <c r="B1" s="313"/>
      <c r="C1" s="313"/>
      <c r="D1" s="313"/>
      <c r="E1" s="313"/>
      <c r="F1" s="313"/>
      <c r="G1" s="313"/>
      <c r="H1" s="313"/>
      <c r="I1" s="313"/>
      <c r="J1" s="313"/>
      <c r="K1" s="313"/>
      <c r="L1" s="313"/>
      <c r="M1" s="313"/>
      <c r="N1" s="313" t="s">
        <v>35</v>
      </c>
      <c r="O1" s="313"/>
      <c r="P1" s="313"/>
      <c r="Q1" s="313"/>
      <c r="R1" s="313"/>
      <c r="S1" s="313"/>
      <c r="T1" s="313"/>
      <c r="U1" s="313"/>
      <c r="V1" s="313"/>
      <c r="W1" s="313"/>
      <c r="X1" s="313"/>
      <c r="Y1" s="313"/>
    </row>
    <row r="2" spans="1:25">
      <c r="A2" s="313" t="s">
        <v>34</v>
      </c>
      <c r="B2" s="313"/>
      <c r="C2" s="313"/>
      <c r="D2" s="313"/>
      <c r="E2" s="313"/>
      <c r="F2" s="313"/>
      <c r="G2" s="313"/>
      <c r="H2" s="313"/>
      <c r="I2" s="313"/>
      <c r="J2" s="313"/>
      <c r="K2" s="313"/>
      <c r="L2" s="313"/>
      <c r="M2" s="313"/>
      <c r="N2" s="313" t="s">
        <v>34</v>
      </c>
      <c r="O2" s="313"/>
      <c r="P2" s="313"/>
      <c r="Q2" s="313"/>
      <c r="R2" s="313"/>
      <c r="S2" s="313"/>
      <c r="T2" s="313"/>
      <c r="U2" s="313"/>
      <c r="V2" s="313"/>
      <c r="W2" s="313"/>
      <c r="X2" s="313"/>
      <c r="Y2" s="313"/>
    </row>
    <row r="3" spans="1:25" ht="32.25" customHeight="1">
      <c r="A3" s="310" t="s">
        <v>33</v>
      </c>
      <c r="B3" s="310"/>
      <c r="C3" s="310"/>
      <c r="D3" s="310"/>
      <c r="E3" s="310"/>
      <c r="F3" s="310"/>
      <c r="G3" s="310"/>
      <c r="H3" s="310"/>
      <c r="I3" s="310"/>
      <c r="J3" s="310"/>
      <c r="K3" s="310"/>
      <c r="L3" s="310"/>
      <c r="M3" s="310"/>
      <c r="N3" s="317" t="s">
        <v>32</v>
      </c>
      <c r="O3" s="317"/>
      <c r="P3" s="317"/>
      <c r="Q3" s="317"/>
      <c r="R3" s="317"/>
      <c r="S3" s="317"/>
      <c r="T3" s="317"/>
      <c r="U3" s="317"/>
      <c r="V3" s="317"/>
      <c r="W3" s="317"/>
      <c r="X3" s="317"/>
      <c r="Y3" s="317"/>
    </row>
    <row r="4" spans="1:25">
      <c r="A4" s="6" t="s">
        <v>29</v>
      </c>
      <c r="B4" s="308" t="s">
        <v>28</v>
      </c>
      <c r="C4" s="15"/>
      <c r="D4" s="309" t="s">
        <v>42</v>
      </c>
      <c r="E4" s="309"/>
      <c r="F4" s="309"/>
      <c r="G4" s="309"/>
      <c r="H4" s="309"/>
      <c r="I4" s="316" t="s">
        <v>30</v>
      </c>
      <c r="J4" s="316"/>
      <c r="K4" s="316"/>
      <c r="L4" s="316"/>
      <c r="M4" s="316"/>
      <c r="N4" s="6" t="s">
        <v>29</v>
      </c>
      <c r="O4" s="308" t="s">
        <v>28</v>
      </c>
      <c r="P4" s="309" t="s">
        <v>27</v>
      </c>
      <c r="Q4" s="309"/>
      <c r="R4" s="309"/>
      <c r="S4" s="309"/>
      <c r="T4" s="309"/>
      <c r="U4" s="309" t="s">
        <v>26</v>
      </c>
      <c r="V4" s="309"/>
      <c r="W4" s="309"/>
      <c r="X4" s="309"/>
      <c r="Y4" s="309"/>
    </row>
    <row r="5" spans="1:25">
      <c r="A5" s="6" t="s">
        <v>21</v>
      </c>
      <c r="B5" s="308"/>
      <c r="C5" s="15"/>
      <c r="D5" s="7" t="s">
        <v>25</v>
      </c>
      <c r="E5" s="7" t="s">
        <v>24</v>
      </c>
      <c r="F5" s="7" t="s">
        <v>23</v>
      </c>
      <c r="G5" s="19" t="s">
        <v>13</v>
      </c>
      <c r="H5" s="18" t="s">
        <v>22</v>
      </c>
      <c r="I5" s="318" t="s">
        <v>20</v>
      </c>
      <c r="J5" s="319"/>
      <c r="K5" s="319"/>
      <c r="L5" s="319"/>
      <c r="M5" s="320"/>
      <c r="N5" s="29" t="s">
        <v>21</v>
      </c>
      <c r="O5" s="308"/>
      <c r="P5" s="311" t="s">
        <v>20</v>
      </c>
      <c r="Q5" s="312"/>
      <c r="R5" s="312"/>
      <c r="S5" s="312"/>
      <c r="T5" s="312"/>
      <c r="U5" s="311" t="s">
        <v>19</v>
      </c>
      <c r="V5" s="312"/>
      <c r="W5" s="312"/>
      <c r="X5" s="312"/>
      <c r="Y5" s="312"/>
    </row>
    <row r="6" spans="1:25">
      <c r="A6" s="6" t="s">
        <v>41</v>
      </c>
      <c r="B6" s="6" t="s">
        <v>40</v>
      </c>
      <c r="C6" s="7"/>
      <c r="D6" s="28"/>
      <c r="E6" s="28"/>
      <c r="F6" s="28"/>
      <c r="G6" s="28"/>
      <c r="H6" s="27"/>
      <c r="I6" s="17" t="s">
        <v>16</v>
      </c>
      <c r="J6" s="8" t="s">
        <v>15</v>
      </c>
      <c r="K6" s="17" t="s">
        <v>14</v>
      </c>
      <c r="L6" s="17" t="s">
        <v>13</v>
      </c>
      <c r="M6" s="13" t="s">
        <v>12</v>
      </c>
      <c r="N6" s="6" t="s">
        <v>41</v>
      </c>
      <c r="O6" s="6" t="s">
        <v>40</v>
      </c>
      <c r="P6" s="13" t="s">
        <v>16</v>
      </c>
      <c r="Q6" s="7" t="s">
        <v>15</v>
      </c>
      <c r="R6" s="13" t="s">
        <v>14</v>
      </c>
      <c r="S6" s="13" t="s">
        <v>13</v>
      </c>
      <c r="T6" s="13" t="s">
        <v>12</v>
      </c>
      <c r="U6" s="13" t="s">
        <v>16</v>
      </c>
      <c r="V6" s="7" t="s">
        <v>15</v>
      </c>
      <c r="W6" s="13" t="s">
        <v>14</v>
      </c>
      <c r="X6" s="13" t="s">
        <v>13</v>
      </c>
      <c r="Y6" s="13" t="s">
        <v>12</v>
      </c>
    </row>
    <row r="7" spans="1:25">
      <c r="A7" s="13">
        <v>1</v>
      </c>
      <c r="B7" s="6" t="str">
        <f>'[1]For-data-entry'!B5</f>
        <v>Canara Bank</v>
      </c>
      <c r="C7" s="7"/>
      <c r="D7" s="7">
        <f>'[1]For-data-entry'!C5</f>
        <v>440</v>
      </c>
      <c r="E7" s="7">
        <f>'[1]For-data-entry'!D5</f>
        <v>207</v>
      </c>
      <c r="F7" s="7">
        <f>'[1]For-data-entry'!E5</f>
        <v>176</v>
      </c>
      <c r="G7" s="7">
        <f>'[1]For-data-entry'!F5</f>
        <v>164</v>
      </c>
      <c r="H7" s="7">
        <f>'[1]For-data-entry'!G5</f>
        <v>987</v>
      </c>
      <c r="I7" s="4">
        <f>'[1]For-data-entry'!H5</f>
        <v>916736</v>
      </c>
      <c r="J7" s="4">
        <f>'[1]For-data-entry'!I5</f>
        <v>1024595</v>
      </c>
      <c r="K7" s="4">
        <f>'[1]For-data-entry'!J5</f>
        <v>1838517</v>
      </c>
      <c r="L7" s="4">
        <f>'[1]For-data-entry'!K5</f>
        <v>5901205</v>
      </c>
      <c r="M7" s="4">
        <f>'[1]For-data-entry'!L5</f>
        <v>9681053</v>
      </c>
      <c r="N7" s="13">
        <v>1</v>
      </c>
      <c r="O7" s="6" t="str">
        <f>B7</f>
        <v>Canara Bank</v>
      </c>
      <c r="P7" s="8">
        <f>'[1]For-data-entry'!M5</f>
        <v>991048</v>
      </c>
      <c r="Q7" s="8">
        <f>'[1]For-data-entry'!N5</f>
        <v>1069799</v>
      </c>
      <c r="R7" s="8">
        <f>'[1]For-data-entry'!O5</f>
        <v>1128391</v>
      </c>
      <c r="S7" s="8">
        <f>'[1]For-data-entry'!P5</f>
        <v>3309262</v>
      </c>
      <c r="T7" s="8">
        <f>'[1]For-data-entry'!Q5</f>
        <v>6498500</v>
      </c>
      <c r="U7" s="8">
        <f>'[1]For-data-entry'!R5</f>
        <v>108.10615051661547</v>
      </c>
      <c r="V7" s="8">
        <f>'[1]For-data-entry'!S5</f>
        <v>104.41188957588122</v>
      </c>
      <c r="W7" s="8">
        <f>'[1]For-data-entry'!T5</f>
        <v>61.375064794070433</v>
      </c>
      <c r="X7" s="8">
        <f>'[1]For-data-entry'!U5</f>
        <v>56.077733276508781</v>
      </c>
      <c r="Y7" s="8">
        <f>'[1]For-data-entry'!V5</f>
        <v>67.125962434045135</v>
      </c>
    </row>
    <row r="8" spans="1:25">
      <c r="A8" s="13">
        <v>2</v>
      </c>
      <c r="B8" s="6" t="str">
        <f>'[1]For-data-entry'!B6</f>
        <v>Corporation Bank</v>
      </c>
      <c r="C8" s="7"/>
      <c r="D8" s="7">
        <f>'[1]For-data-entry'!C6</f>
        <v>193</v>
      </c>
      <c r="E8" s="7">
        <f>'[1]For-data-entry'!D6</f>
        <v>133</v>
      </c>
      <c r="F8" s="7">
        <f>'[1]For-data-entry'!E6</f>
        <v>98</v>
      </c>
      <c r="G8" s="7">
        <f>'[1]For-data-entry'!F6</f>
        <v>85</v>
      </c>
      <c r="H8" s="7">
        <f>'[1]For-data-entry'!G6</f>
        <v>509</v>
      </c>
      <c r="I8" s="4">
        <f>'[1]For-data-entry'!H6</f>
        <v>423726.85</v>
      </c>
      <c r="J8" s="4">
        <f>'[1]For-data-entry'!I6</f>
        <v>658238.18000000005</v>
      </c>
      <c r="K8" s="4">
        <f>'[1]For-data-entry'!J6</f>
        <v>1030041.79</v>
      </c>
      <c r="L8" s="4">
        <f>'[1]For-data-entry'!K6</f>
        <v>2263893</v>
      </c>
      <c r="M8" s="4">
        <f>'[1]For-data-entry'!L6</f>
        <v>4375899.82</v>
      </c>
      <c r="N8" s="13">
        <v>2</v>
      </c>
      <c r="O8" s="6" t="str">
        <f>B8</f>
        <v>Corporation Bank</v>
      </c>
      <c r="P8" s="8">
        <f>'[1]For-data-entry'!M6</f>
        <v>368301.35</v>
      </c>
      <c r="Q8" s="8">
        <f>'[1]For-data-entry'!N6</f>
        <v>547895.1</v>
      </c>
      <c r="R8" s="8">
        <f>'[1]For-data-entry'!O6</f>
        <v>602187.31999999995</v>
      </c>
      <c r="S8" s="8">
        <f>'[1]For-data-entry'!P6</f>
        <v>1148816</v>
      </c>
      <c r="T8" s="8">
        <f>'[1]For-data-entry'!Q6</f>
        <v>2667199.77</v>
      </c>
      <c r="U8" s="8">
        <f>'[1]For-data-entry'!R6</f>
        <v>86.919521385062097</v>
      </c>
      <c r="V8" s="8">
        <f>'[1]For-data-entry'!S6</f>
        <v>83.23660289653813</v>
      </c>
      <c r="W8" s="8">
        <f>'[1]For-data-entry'!T6</f>
        <v>58.462416364679726</v>
      </c>
      <c r="X8" s="8">
        <f>'[1]For-data-entry'!U6</f>
        <v>50.745154475056907</v>
      </c>
      <c r="Y8" s="8">
        <f>'[1]For-data-entry'!V6</f>
        <v>60.952029975859915</v>
      </c>
    </row>
    <row r="9" spans="1:25">
      <c r="A9" s="13">
        <v>3</v>
      </c>
      <c r="B9" s="6" t="str">
        <f>'[1]For-data-entry'!B7</f>
        <v>Syndicate Bank</v>
      </c>
      <c r="C9" s="7"/>
      <c r="D9" s="7">
        <f>'[1]For-data-entry'!C7</f>
        <v>331</v>
      </c>
      <c r="E9" s="7">
        <f>'[1]For-data-entry'!D7</f>
        <v>223</v>
      </c>
      <c r="F9" s="7">
        <f>'[1]For-data-entry'!E7</f>
        <v>160</v>
      </c>
      <c r="G9" s="7">
        <f>'[1]For-data-entry'!F7</f>
        <v>109</v>
      </c>
      <c r="H9" s="7">
        <f>'[1]For-data-entry'!G7</f>
        <v>823</v>
      </c>
      <c r="I9" s="4">
        <f>'[1]For-data-entry'!H7</f>
        <v>734018</v>
      </c>
      <c r="J9" s="4">
        <f>'[1]For-data-entry'!I7</f>
        <v>843048</v>
      </c>
      <c r="K9" s="4">
        <f>'[1]For-data-entry'!J7</f>
        <v>1279595</v>
      </c>
      <c r="L9" s="4">
        <f>'[1]For-data-entry'!K7</f>
        <v>2023682</v>
      </c>
      <c r="M9" s="4">
        <f>'[1]For-data-entry'!L7</f>
        <v>4880343</v>
      </c>
      <c r="N9" s="13">
        <v>3</v>
      </c>
      <c r="O9" s="6" t="str">
        <f>B9</f>
        <v>Syndicate Bank</v>
      </c>
      <c r="P9" s="8">
        <f>'[1]For-data-entry'!M7</f>
        <v>859861</v>
      </c>
      <c r="Q9" s="8">
        <f>'[1]For-data-entry'!N7</f>
        <v>761959</v>
      </c>
      <c r="R9" s="8">
        <f>'[1]For-data-entry'!O7</f>
        <v>771524</v>
      </c>
      <c r="S9" s="8">
        <f>'[1]For-data-entry'!P7</f>
        <v>1266084</v>
      </c>
      <c r="T9" s="8">
        <f>'[1]For-data-entry'!Q7</f>
        <v>3659428</v>
      </c>
      <c r="U9" s="8">
        <f>'[1]For-data-entry'!R7</f>
        <v>117.14440245334583</v>
      </c>
      <c r="V9" s="8">
        <f>'[1]For-data-entry'!S7</f>
        <v>90.381449217600903</v>
      </c>
      <c r="W9" s="8">
        <f>'[1]For-data-entry'!T7</f>
        <v>60.294390021842844</v>
      </c>
      <c r="X9" s="8">
        <f>'[1]For-data-entry'!U7</f>
        <v>62.563386935299128</v>
      </c>
      <c r="Y9" s="8">
        <f>'[1]For-data-entry'!V7</f>
        <v>74.983008366420151</v>
      </c>
    </row>
    <row r="10" spans="1:25">
      <c r="A10" s="13">
        <v>4</v>
      </c>
      <c r="B10" s="6" t="str">
        <f>'[1]For-data-entry'!B8</f>
        <v>State Bank of India</v>
      </c>
      <c r="C10" s="7"/>
      <c r="D10" s="7">
        <f>'[1]For-data-entry'!C8</f>
        <v>496</v>
      </c>
      <c r="E10" s="7">
        <f>'[1]For-data-entry'!D8</f>
        <v>426</v>
      </c>
      <c r="F10" s="7">
        <f>'[1]For-data-entry'!E8</f>
        <v>312</v>
      </c>
      <c r="G10" s="7">
        <f>'[1]For-data-entry'!F8</f>
        <v>363</v>
      </c>
      <c r="H10" s="7">
        <f>'[1]For-data-entry'!G8</f>
        <v>1597</v>
      </c>
      <c r="I10" s="4">
        <f>'[1]For-data-entry'!H8</f>
        <v>1095651.3500000001</v>
      </c>
      <c r="J10" s="4">
        <f>'[1]For-data-entry'!I8</f>
        <v>3155684.68</v>
      </c>
      <c r="K10" s="4">
        <f>'[1]For-data-entry'!J8</f>
        <v>3729147.74</v>
      </c>
      <c r="L10" s="4">
        <f>'[1]For-data-entry'!K8</f>
        <v>8254295.0199999996</v>
      </c>
      <c r="M10" s="4">
        <f>'[1]For-data-entry'!L8</f>
        <v>16234778.789999999</v>
      </c>
      <c r="N10" s="13">
        <v>4</v>
      </c>
      <c r="O10" s="6" t="str">
        <f>B10</f>
        <v>State Bank of India</v>
      </c>
      <c r="P10" s="8">
        <f>'[1]For-data-entry'!M8</f>
        <v>945415.38</v>
      </c>
      <c r="Q10" s="8">
        <f>'[1]For-data-entry'!N8</f>
        <v>1840504.97</v>
      </c>
      <c r="R10" s="8">
        <f>'[1]For-data-entry'!O8</f>
        <v>1694576.1</v>
      </c>
      <c r="S10" s="8">
        <f>'[1]For-data-entry'!P8</f>
        <v>5733869.75</v>
      </c>
      <c r="T10" s="8">
        <f>'[1]For-data-entry'!Q8</f>
        <v>10214366.199999999</v>
      </c>
      <c r="U10" s="8">
        <f>'[1]For-data-entry'!R8</f>
        <v>86.287976553855387</v>
      </c>
      <c r="V10" s="8">
        <f>'[1]For-data-entry'!S8</f>
        <v>58.323475145178314</v>
      </c>
      <c r="W10" s="8">
        <f>'[1]For-data-entry'!T8</f>
        <v>45.441377444595418</v>
      </c>
      <c r="X10" s="8">
        <f>'[1]For-data-entry'!U8</f>
        <v>69.465287297182172</v>
      </c>
      <c r="Y10" s="8">
        <f>'[1]For-data-entry'!V8</f>
        <v>62.916571467494563</v>
      </c>
    </row>
    <row r="11" spans="1:25">
      <c r="A11" s="13">
        <v>5</v>
      </c>
      <c r="B11" s="6" t="str">
        <f>'[1]For-data-entry'!B9</f>
        <v>Vijaya Bank</v>
      </c>
      <c r="C11" s="7"/>
      <c r="D11" s="7">
        <f>'[1]For-data-entry'!C9</f>
        <v>265</v>
      </c>
      <c r="E11" s="7">
        <f>'[1]For-data-entry'!D9</f>
        <v>135</v>
      </c>
      <c r="F11" s="7">
        <f>'[1]For-data-entry'!E9</f>
        <v>100</v>
      </c>
      <c r="G11" s="7">
        <f>'[1]For-data-entry'!F9</f>
        <v>102</v>
      </c>
      <c r="H11" s="7">
        <f>'[1]For-data-entry'!G9</f>
        <v>602</v>
      </c>
      <c r="I11" s="4">
        <f>'[1]For-data-entry'!H9</f>
        <v>555059</v>
      </c>
      <c r="J11" s="4">
        <f>'[1]For-data-entry'!I9</f>
        <v>476695</v>
      </c>
      <c r="K11" s="4">
        <f>'[1]For-data-entry'!J9</f>
        <v>671364</v>
      </c>
      <c r="L11" s="4">
        <f>'[1]For-data-entry'!K9</f>
        <v>1909161</v>
      </c>
      <c r="M11" s="4">
        <f>'[1]For-data-entry'!L9</f>
        <v>3612279</v>
      </c>
      <c r="N11" s="13">
        <v>5</v>
      </c>
      <c r="O11" s="6" t="str">
        <f>B11</f>
        <v>Vijaya Bank</v>
      </c>
      <c r="P11" s="8">
        <f>'[1]For-data-entry'!M9</f>
        <v>448214.06559279998</v>
      </c>
      <c r="Q11" s="8">
        <f>'[1]For-data-entry'!N9</f>
        <v>340360.13467250002</v>
      </c>
      <c r="R11" s="8">
        <f>'[1]For-data-entry'!O9</f>
        <v>390323.63005360001</v>
      </c>
      <c r="S11" s="8">
        <f>'[1]For-data-entry'!P9</f>
        <v>1935842.6880637</v>
      </c>
      <c r="T11" s="8">
        <f>'[1]For-data-entry'!Q9</f>
        <v>3114740.5183826</v>
      </c>
      <c r="U11" s="8">
        <f>'[1]For-data-entry'!R9</f>
        <v>80.750706788431486</v>
      </c>
      <c r="V11" s="8">
        <f>'[1]For-data-entry'!S9</f>
        <v>71.399980002412448</v>
      </c>
      <c r="W11" s="8">
        <f>'[1]For-data-entry'!T9</f>
        <v>58.138897833902327</v>
      </c>
      <c r="X11" s="8">
        <f>'[1]For-data-entry'!U9</f>
        <v>101.39756092145713</v>
      </c>
      <c r="Y11" s="8">
        <f>'[1]For-data-entry'!V9</f>
        <v>86.22646585113165</v>
      </c>
    </row>
    <row r="12" spans="1:25">
      <c r="A12" s="6"/>
      <c r="B12" s="6" t="s">
        <v>39</v>
      </c>
      <c r="C12" s="7"/>
      <c r="D12" s="7">
        <f>'[1]For-data-entry'!C10</f>
        <v>1725</v>
      </c>
      <c r="E12" s="7">
        <f>'[1]For-data-entry'!D10</f>
        <v>1124</v>
      </c>
      <c r="F12" s="7">
        <f>'[1]For-data-entry'!E10</f>
        <v>846</v>
      </c>
      <c r="G12" s="7">
        <f>'[1]For-data-entry'!F10</f>
        <v>823</v>
      </c>
      <c r="H12" s="7">
        <f>'[1]For-data-entry'!G10</f>
        <v>4518</v>
      </c>
      <c r="I12" s="4">
        <f>'[1]For-data-entry'!H10</f>
        <v>3725191.2</v>
      </c>
      <c r="J12" s="4">
        <f>'[1]For-data-entry'!I10</f>
        <v>6158260.8600000003</v>
      </c>
      <c r="K12" s="4">
        <f>'[1]For-data-entry'!J10</f>
        <v>8548665.5300000012</v>
      </c>
      <c r="L12" s="4">
        <f>'[1]For-data-entry'!K10</f>
        <v>20352236.02</v>
      </c>
      <c r="M12" s="4">
        <f>'[1]For-data-entry'!L10</f>
        <v>38784353.609999999</v>
      </c>
      <c r="N12" s="6"/>
      <c r="O12" s="6" t="s">
        <v>39</v>
      </c>
      <c r="P12" s="8">
        <f>'[1]For-data-entry'!M10</f>
        <v>3612839.7955927998</v>
      </c>
      <c r="Q12" s="8">
        <f>'[1]For-data-entry'!N10</f>
        <v>4560518.2046725005</v>
      </c>
      <c r="R12" s="8">
        <f>'[1]For-data-entry'!O10</f>
        <v>4587002.0500536002</v>
      </c>
      <c r="S12" s="8">
        <f>'[1]For-data-entry'!P10</f>
        <v>13393874.4380637</v>
      </c>
      <c r="T12" s="8">
        <f>'[1]For-data-entry'!Q10</f>
        <v>26154234.4883826</v>
      </c>
      <c r="U12" s="8">
        <f>'[1]For-data-entry'!R10</f>
        <v>96.984009722582826</v>
      </c>
      <c r="V12" s="8">
        <f>'[1]For-data-entry'!S10</f>
        <v>74.055294316851985</v>
      </c>
      <c r="W12" s="8">
        <f>'[1]For-data-entry'!T10</f>
        <v>53.657521562357815</v>
      </c>
      <c r="X12" s="8">
        <f>'[1]For-data-entry'!U10</f>
        <v>65.810333689633083</v>
      </c>
      <c r="Y12" s="8">
        <f>'[1]For-data-entry'!V10</f>
        <v>67.435014519976676</v>
      </c>
    </row>
    <row r="13" spans="1:25">
      <c r="N13" s="314"/>
      <c r="O13" s="315"/>
      <c r="P13" s="7"/>
      <c r="Q13" s="7"/>
      <c r="R13" s="7"/>
      <c r="S13" s="7"/>
      <c r="T13" s="7"/>
      <c r="U13" s="5"/>
      <c r="V13" s="5"/>
      <c r="W13" s="5"/>
      <c r="X13" s="5"/>
      <c r="Y13" s="5"/>
    </row>
    <row r="14" spans="1:25">
      <c r="N14" s="13"/>
      <c r="O14" s="6"/>
      <c r="P14" s="4"/>
      <c r="Q14" s="4"/>
      <c r="R14" s="4"/>
      <c r="S14" s="4"/>
      <c r="T14" s="4"/>
      <c r="U14" s="5"/>
      <c r="V14" s="5"/>
      <c r="W14" s="5"/>
      <c r="X14" s="5"/>
      <c r="Y14" s="5"/>
    </row>
    <row r="15" spans="1:25">
      <c r="N15" s="13"/>
      <c r="O15" s="6"/>
      <c r="P15" s="4"/>
      <c r="Q15" s="4"/>
      <c r="R15" s="4"/>
      <c r="S15" s="4"/>
      <c r="T15" s="4"/>
      <c r="U15" s="26"/>
      <c r="V15" s="5"/>
      <c r="W15" s="5"/>
      <c r="X15" s="5"/>
      <c r="Y15" s="5"/>
    </row>
    <row r="16" spans="1:25">
      <c r="A16" s="314" t="s">
        <v>38</v>
      </c>
      <c r="B16" s="315"/>
      <c r="C16" s="7"/>
      <c r="D16" s="7" t="s">
        <v>25</v>
      </c>
      <c r="E16" s="7" t="s">
        <v>24</v>
      </c>
      <c r="F16" s="7" t="s">
        <v>23</v>
      </c>
      <c r="G16" s="19" t="s">
        <v>13</v>
      </c>
      <c r="H16" s="18" t="s">
        <v>22</v>
      </c>
      <c r="I16" s="25" t="s">
        <v>16</v>
      </c>
      <c r="J16" s="4" t="s">
        <v>15</v>
      </c>
      <c r="K16" s="25" t="s">
        <v>14</v>
      </c>
      <c r="L16" s="25" t="s">
        <v>13</v>
      </c>
      <c r="M16" s="13" t="s">
        <v>12</v>
      </c>
      <c r="N16" s="314" t="s">
        <v>38</v>
      </c>
      <c r="O16" s="315"/>
      <c r="P16" s="4"/>
      <c r="Q16" s="4"/>
      <c r="R16" s="4"/>
      <c r="S16" s="4"/>
      <c r="T16" s="4"/>
      <c r="U16" s="5"/>
      <c r="V16" s="5"/>
      <c r="W16" s="5"/>
      <c r="X16" s="5"/>
      <c r="Y16" s="5"/>
    </row>
    <row r="17" spans="1:25">
      <c r="A17" s="12">
        <v>1</v>
      </c>
      <c r="B17" s="6" t="str">
        <f>'[1]For-data-entry'!B13</f>
        <v>Allahabad Bank</v>
      </c>
      <c r="C17" s="7"/>
      <c r="D17" s="7">
        <f>'[1]For-data-entry'!C13</f>
        <v>2</v>
      </c>
      <c r="E17" s="7">
        <f>'[1]For-data-entry'!D13</f>
        <v>5</v>
      </c>
      <c r="F17" s="7">
        <f>'[1]For-data-entry'!E13</f>
        <v>23</v>
      </c>
      <c r="G17" s="7">
        <f>'[1]For-data-entry'!F13</f>
        <v>27</v>
      </c>
      <c r="H17" s="7">
        <f>'[1]For-data-entry'!G13</f>
        <v>57</v>
      </c>
      <c r="I17" s="4">
        <f>'[1]For-data-entry'!H13</f>
        <v>2432</v>
      </c>
      <c r="J17" s="4">
        <f>'[1]For-data-entry'!I13</f>
        <v>7875</v>
      </c>
      <c r="K17" s="4">
        <f>'[1]For-data-entry'!J13</f>
        <v>50927</v>
      </c>
      <c r="L17" s="4">
        <f>'[1]For-data-entry'!K13</f>
        <v>124436</v>
      </c>
      <c r="M17" s="4">
        <f>'[1]For-data-entry'!L13</f>
        <v>185670</v>
      </c>
      <c r="N17" s="12">
        <v>1</v>
      </c>
      <c r="O17" s="6" t="str">
        <f t="shared" ref="O17:O32" si="0">B17</f>
        <v>Allahabad Bank</v>
      </c>
      <c r="P17" s="4">
        <f>'[1]For-data-entry'!M13</f>
        <v>1220</v>
      </c>
      <c r="Q17" s="4">
        <f>'[1]For-data-entry'!N13</f>
        <v>3494</v>
      </c>
      <c r="R17" s="4">
        <f>'[1]For-data-entry'!O13</f>
        <v>29548</v>
      </c>
      <c r="S17" s="4">
        <f>'[1]For-data-entry'!P13</f>
        <v>253591</v>
      </c>
      <c r="T17" s="4">
        <f>'[1]For-data-entry'!Q13</f>
        <v>287853</v>
      </c>
      <c r="U17" s="4">
        <f>'[1]For-data-entry'!R13</f>
        <v>50.164473684210535</v>
      </c>
      <c r="V17" s="4">
        <f>'[1]For-data-entry'!S13</f>
        <v>44.368253968253967</v>
      </c>
      <c r="W17" s="4">
        <f>'[1]For-data-entry'!T13</f>
        <v>58.020303571779209</v>
      </c>
      <c r="X17" s="4">
        <f>'[1]For-data-entry'!U13</f>
        <v>203.79231090681151</v>
      </c>
      <c r="Y17" s="4">
        <f>'[1]For-data-entry'!V13</f>
        <v>155.03473905315883</v>
      </c>
    </row>
    <row r="18" spans="1:25">
      <c r="A18" s="12">
        <v>2</v>
      </c>
      <c r="B18" s="6" t="str">
        <f>'[1]For-data-entry'!B14</f>
        <v>Andhrabank</v>
      </c>
      <c r="C18" s="7"/>
      <c r="D18" s="7">
        <f>'[1]For-data-entry'!C14</f>
        <v>12</v>
      </c>
      <c r="E18" s="7">
        <f>'[1]For-data-entry'!D14</f>
        <v>13</v>
      </c>
      <c r="F18" s="7">
        <f>'[1]For-data-entry'!E14</f>
        <v>31</v>
      </c>
      <c r="G18" s="7">
        <f>'[1]For-data-entry'!F14</f>
        <v>66</v>
      </c>
      <c r="H18" s="7">
        <f>'[1]For-data-entry'!G14</f>
        <v>122</v>
      </c>
      <c r="I18" s="4">
        <f>'[1]For-data-entry'!H14</f>
        <v>10761</v>
      </c>
      <c r="J18" s="4">
        <f>'[1]For-data-entry'!I14</f>
        <v>9487</v>
      </c>
      <c r="K18" s="4">
        <f>'[1]For-data-entry'!J14</f>
        <v>86385</v>
      </c>
      <c r="L18" s="4">
        <f>'[1]For-data-entry'!K14</f>
        <v>728260</v>
      </c>
      <c r="M18" s="4">
        <f>'[1]For-data-entry'!L14</f>
        <v>834893</v>
      </c>
      <c r="N18" s="12">
        <v>2</v>
      </c>
      <c r="O18" s="6" t="str">
        <f t="shared" si="0"/>
        <v>Andhrabank</v>
      </c>
      <c r="P18" s="4">
        <f>'[1]For-data-entry'!M14</f>
        <v>19894</v>
      </c>
      <c r="Q18" s="4">
        <f>'[1]For-data-entry'!N14</f>
        <v>21979</v>
      </c>
      <c r="R18" s="4">
        <f>'[1]For-data-entry'!O14</f>
        <v>136344</v>
      </c>
      <c r="S18" s="4">
        <f>'[1]For-data-entry'!P14</f>
        <v>482662</v>
      </c>
      <c r="T18" s="4">
        <f>'[1]For-data-entry'!Q14</f>
        <v>660879</v>
      </c>
      <c r="U18" s="4">
        <f>'[1]For-data-entry'!R14</f>
        <v>184.87129448935974</v>
      </c>
      <c r="V18" s="4">
        <f>'[1]For-data-entry'!S14</f>
        <v>231.67492357963528</v>
      </c>
      <c r="W18" s="4">
        <f>'[1]For-data-entry'!T14</f>
        <v>157.83295711060947</v>
      </c>
      <c r="X18" s="4">
        <f>'[1]For-data-entry'!U14</f>
        <v>66.276055254991348</v>
      </c>
      <c r="Y18" s="4">
        <f>'[1]For-data-entry'!V14</f>
        <v>79.157329142776376</v>
      </c>
    </row>
    <row r="19" spans="1:25">
      <c r="A19" s="12">
        <v>3</v>
      </c>
      <c r="B19" s="6" t="str">
        <f>'[1]For-data-entry'!B15</f>
        <v>Bank of Baroda</v>
      </c>
      <c r="C19" s="7"/>
      <c r="D19" s="7">
        <f>'[1]For-data-entry'!C15</f>
        <v>12</v>
      </c>
      <c r="E19" s="7">
        <f>'[1]For-data-entry'!D15</f>
        <v>32</v>
      </c>
      <c r="F19" s="7">
        <f>'[1]For-data-entry'!E15</f>
        <v>36</v>
      </c>
      <c r="G19" s="7">
        <f>'[1]For-data-entry'!F15</f>
        <v>39</v>
      </c>
      <c r="H19" s="7">
        <f>'[1]For-data-entry'!G15</f>
        <v>119</v>
      </c>
      <c r="I19" s="4">
        <f>'[1]For-data-entry'!H15</f>
        <v>21170</v>
      </c>
      <c r="J19" s="4">
        <f>'[1]For-data-entry'!I15</f>
        <v>34967</v>
      </c>
      <c r="K19" s="4">
        <f>'[1]For-data-entry'!J15</f>
        <v>231054</v>
      </c>
      <c r="L19" s="4">
        <f>'[1]For-data-entry'!K15</f>
        <v>559591</v>
      </c>
      <c r="M19" s="4">
        <f>'[1]For-data-entry'!L15</f>
        <v>846782</v>
      </c>
      <c r="N19" s="12">
        <v>3</v>
      </c>
      <c r="O19" s="6" t="str">
        <f t="shared" si="0"/>
        <v>Bank of Baroda</v>
      </c>
      <c r="P19" s="4">
        <f>'[1]For-data-entry'!M15</f>
        <v>20822</v>
      </c>
      <c r="Q19" s="4">
        <f>'[1]For-data-entry'!N15</f>
        <v>45598</v>
      </c>
      <c r="R19" s="4">
        <f>'[1]For-data-entry'!O15</f>
        <v>144589</v>
      </c>
      <c r="S19" s="4">
        <f>'[1]For-data-entry'!P15</f>
        <v>793726</v>
      </c>
      <c r="T19" s="4">
        <f>'[1]For-data-entry'!Q15</f>
        <v>1004735</v>
      </c>
      <c r="U19" s="4">
        <f>'[1]For-data-entry'!R15</f>
        <v>98.356164383561634</v>
      </c>
      <c r="V19" s="4">
        <f>'[1]For-data-entry'!S15</f>
        <v>130.40295135413388</v>
      </c>
      <c r="W19" s="4">
        <f>'[1]For-data-entry'!T15</f>
        <v>62.578012066443343</v>
      </c>
      <c r="X19" s="4">
        <f>'[1]For-data-entry'!U15</f>
        <v>141.8403798488539</v>
      </c>
      <c r="Y19" s="4">
        <f>'[1]For-data-entry'!V15</f>
        <v>118.65332517696407</v>
      </c>
    </row>
    <row r="20" spans="1:25">
      <c r="A20" s="12">
        <v>4</v>
      </c>
      <c r="B20" s="6" t="str">
        <f>'[1]For-data-entry'!B16</f>
        <v>Bank of India</v>
      </c>
      <c r="C20" s="7"/>
      <c r="D20" s="7">
        <f>'[1]For-data-entry'!C16</f>
        <v>29</v>
      </c>
      <c r="E20" s="7">
        <f>'[1]For-data-entry'!D16</f>
        <v>30</v>
      </c>
      <c r="F20" s="7">
        <f>'[1]For-data-entry'!E16</f>
        <v>33</v>
      </c>
      <c r="G20" s="7">
        <f>'[1]For-data-entry'!F16</f>
        <v>47</v>
      </c>
      <c r="H20" s="7">
        <f>'[1]For-data-entry'!G16</f>
        <v>139</v>
      </c>
      <c r="I20" s="4">
        <f>'[1]For-data-entry'!H16</f>
        <v>41411</v>
      </c>
      <c r="J20" s="4">
        <f>'[1]For-data-entry'!I16</f>
        <v>66128</v>
      </c>
      <c r="K20" s="4">
        <f>'[1]For-data-entry'!J16</f>
        <v>207280</v>
      </c>
      <c r="L20" s="4">
        <f>'[1]For-data-entry'!K16</f>
        <v>769530</v>
      </c>
      <c r="M20" s="4">
        <f>'[1]For-data-entry'!L16</f>
        <v>1084349</v>
      </c>
      <c r="N20" s="12">
        <v>4</v>
      </c>
      <c r="O20" s="6" t="str">
        <f t="shared" si="0"/>
        <v>Bank of India</v>
      </c>
      <c r="P20" s="4">
        <f>'[1]For-data-entry'!M16</f>
        <v>44321</v>
      </c>
      <c r="Q20" s="4">
        <f>'[1]For-data-entry'!N16</f>
        <v>133950</v>
      </c>
      <c r="R20" s="4">
        <f>'[1]For-data-entry'!O16</f>
        <v>196188</v>
      </c>
      <c r="S20" s="4">
        <f>'[1]For-data-entry'!P16</f>
        <v>870762</v>
      </c>
      <c r="T20" s="4">
        <f>'[1]For-data-entry'!Q16</f>
        <v>1245221</v>
      </c>
      <c r="U20" s="4">
        <f>'[1]For-data-entry'!R16</f>
        <v>107.02711839849314</v>
      </c>
      <c r="V20" s="4">
        <f>'[1]For-data-entry'!S16</f>
        <v>202.56169852407453</v>
      </c>
      <c r="W20" s="4">
        <f>'[1]For-data-entry'!T16</f>
        <v>94.648784253184104</v>
      </c>
      <c r="X20" s="4">
        <f>'[1]For-data-entry'!U16</f>
        <v>113.15504268839422</v>
      </c>
      <c r="Y20" s="4">
        <f>'[1]For-data-entry'!V16</f>
        <v>114.83581393075477</v>
      </c>
    </row>
    <row r="21" spans="1:25">
      <c r="A21" s="12">
        <v>5</v>
      </c>
      <c r="B21" s="6" t="str">
        <f>'[1]For-data-entry'!B17</f>
        <v>Bank of Maharastra</v>
      </c>
      <c r="C21" s="7"/>
      <c r="D21" s="7">
        <f>'[1]For-data-entry'!C17</f>
        <v>11</v>
      </c>
      <c r="E21" s="7">
        <f>'[1]For-data-entry'!D17</f>
        <v>10</v>
      </c>
      <c r="F21" s="7">
        <f>'[1]For-data-entry'!E17</f>
        <v>24</v>
      </c>
      <c r="G21" s="7">
        <f>'[1]For-data-entry'!F17</f>
        <v>17</v>
      </c>
      <c r="H21" s="7">
        <f>'[1]For-data-entry'!G17</f>
        <v>62</v>
      </c>
      <c r="I21" s="4">
        <f>'[1]For-data-entry'!H17</f>
        <v>18729</v>
      </c>
      <c r="J21" s="4">
        <f>'[1]For-data-entry'!I17</f>
        <v>21494</v>
      </c>
      <c r="K21" s="4">
        <f>'[1]For-data-entry'!J17</f>
        <v>98856</v>
      </c>
      <c r="L21" s="4">
        <f>'[1]For-data-entry'!K17</f>
        <v>136936</v>
      </c>
      <c r="M21" s="4">
        <f>'[1]For-data-entry'!L17</f>
        <v>276015</v>
      </c>
      <c r="N21" s="12">
        <v>5</v>
      </c>
      <c r="O21" s="6" t="str">
        <f t="shared" si="0"/>
        <v>Bank of Maharastra</v>
      </c>
      <c r="P21" s="4">
        <f>'[1]For-data-entry'!M17</f>
        <v>18633</v>
      </c>
      <c r="Q21" s="4">
        <f>'[1]For-data-entry'!N17</f>
        <v>16818</v>
      </c>
      <c r="R21" s="4">
        <f>'[1]For-data-entry'!O17</f>
        <v>59798</v>
      </c>
      <c r="S21" s="4">
        <f>'[1]For-data-entry'!P17</f>
        <v>355976</v>
      </c>
      <c r="T21" s="4">
        <f>'[1]For-data-entry'!Q17</f>
        <v>451225</v>
      </c>
      <c r="U21" s="4">
        <f>'[1]For-data-entry'!R17</f>
        <v>99.487425917027068</v>
      </c>
      <c r="V21" s="4">
        <f>'[1]For-data-entry'!S17</f>
        <v>78.245091653484693</v>
      </c>
      <c r="W21" s="4">
        <f>'[1]For-data-entry'!T17</f>
        <v>60.490005664805366</v>
      </c>
      <c r="X21" s="4">
        <f>'[1]For-data-entry'!U17</f>
        <v>259.95793655430271</v>
      </c>
      <c r="Y21" s="4">
        <f>'[1]For-data-entry'!V17</f>
        <v>163.47843414307192</v>
      </c>
    </row>
    <row r="22" spans="1:25">
      <c r="A22" s="12">
        <v>6</v>
      </c>
      <c r="B22" s="6" t="str">
        <f>'[1]For-data-entry'!B18</f>
        <v>Central Bank of India</v>
      </c>
      <c r="C22" s="7"/>
      <c r="D22" s="7">
        <f>'[1]For-data-entry'!C18</f>
        <v>10</v>
      </c>
      <c r="E22" s="7">
        <f>'[1]For-data-entry'!D18</f>
        <v>32</v>
      </c>
      <c r="F22" s="7">
        <f>'[1]For-data-entry'!E18</f>
        <v>36</v>
      </c>
      <c r="G22" s="7">
        <f>'[1]For-data-entry'!F18</f>
        <v>40</v>
      </c>
      <c r="H22" s="7">
        <f>'[1]For-data-entry'!G18</f>
        <v>118</v>
      </c>
      <c r="I22" s="4">
        <f>'[1]For-data-entry'!H18</f>
        <v>21117</v>
      </c>
      <c r="J22" s="4">
        <f>'[1]For-data-entry'!I18</f>
        <v>38164</v>
      </c>
      <c r="K22" s="4">
        <f>'[1]For-data-entry'!J18</f>
        <v>99215</v>
      </c>
      <c r="L22" s="4">
        <f>'[1]For-data-entry'!K18</f>
        <v>395251</v>
      </c>
      <c r="M22" s="4">
        <f>'[1]For-data-entry'!L18</f>
        <v>553747</v>
      </c>
      <c r="N22" s="12">
        <v>6</v>
      </c>
      <c r="O22" s="6" t="str">
        <f t="shared" si="0"/>
        <v>Central Bank of India</v>
      </c>
      <c r="P22" s="4">
        <f>'[1]For-data-entry'!M18</f>
        <v>20333</v>
      </c>
      <c r="Q22" s="4">
        <f>'[1]For-data-entry'!N18</f>
        <v>42034</v>
      </c>
      <c r="R22" s="4">
        <f>'[1]For-data-entry'!O18</f>
        <v>74122</v>
      </c>
      <c r="S22" s="4">
        <f>'[1]For-data-entry'!P18</f>
        <v>354570</v>
      </c>
      <c r="T22" s="4">
        <f>'[1]For-data-entry'!Q18</f>
        <v>491059</v>
      </c>
      <c r="U22" s="4">
        <f>'[1]For-data-entry'!R18</f>
        <v>96.287351423024106</v>
      </c>
      <c r="V22" s="4">
        <f>'[1]For-data-entry'!S18</f>
        <v>110.14044649407819</v>
      </c>
      <c r="W22" s="4">
        <f>'[1]For-data-entry'!T18</f>
        <v>74.708461422163992</v>
      </c>
      <c r="X22" s="4">
        <f>'[1]For-data-entry'!U18</f>
        <v>89.707552922067251</v>
      </c>
      <c r="Y22" s="4">
        <f>'[1]For-data-entry'!V18</f>
        <v>88.679306614753671</v>
      </c>
    </row>
    <row r="23" spans="1:25">
      <c r="A23" s="12">
        <v>7</v>
      </c>
      <c r="B23" s="6" t="str">
        <f>'[1]For-data-entry'!B19</f>
        <v>Dena Bank</v>
      </c>
      <c r="C23" s="7"/>
      <c r="D23" s="7">
        <f>'[1]For-data-entry'!C19</f>
        <v>19</v>
      </c>
      <c r="E23" s="7">
        <f>'[1]For-data-entry'!D19</f>
        <v>6</v>
      </c>
      <c r="F23" s="7">
        <f>'[1]For-data-entry'!E19</f>
        <v>20</v>
      </c>
      <c r="G23" s="7">
        <f>'[1]For-data-entry'!F19</f>
        <v>17</v>
      </c>
      <c r="H23" s="7">
        <f>'[1]For-data-entry'!G19</f>
        <v>62</v>
      </c>
      <c r="I23" s="4">
        <f>'[1]For-data-entry'!H19</f>
        <v>16866.689999999999</v>
      </c>
      <c r="J23" s="4">
        <f>'[1]For-data-entry'!I19</f>
        <v>4340.1099999999997</v>
      </c>
      <c r="K23" s="4">
        <f>'[1]For-data-entry'!J19</f>
        <v>27719.15</v>
      </c>
      <c r="L23" s="4">
        <f>'[1]For-data-entry'!K19</f>
        <v>116000</v>
      </c>
      <c r="M23" s="4">
        <f>'[1]For-data-entry'!L19</f>
        <v>164925.95000000001</v>
      </c>
      <c r="N23" s="12">
        <v>7</v>
      </c>
      <c r="O23" s="6" t="str">
        <f t="shared" si="0"/>
        <v>Dena Bank</v>
      </c>
      <c r="P23" s="4">
        <f>'[1]For-data-entry'!M19</f>
        <v>8290.44</v>
      </c>
      <c r="Q23" s="4">
        <f>'[1]For-data-entry'!N19</f>
        <v>2001.04</v>
      </c>
      <c r="R23" s="4">
        <f>'[1]For-data-entry'!O19</f>
        <v>10687.72</v>
      </c>
      <c r="S23" s="4">
        <f>'[1]For-data-entry'!P19</f>
        <v>108790</v>
      </c>
      <c r="T23" s="4">
        <f>'[1]For-data-entry'!Q19</f>
        <v>129769.2</v>
      </c>
      <c r="U23" s="4">
        <f>'[1]For-data-entry'!R19</f>
        <v>49.152738326251331</v>
      </c>
      <c r="V23" s="4">
        <f>'[1]For-data-entry'!S19</f>
        <v>46.1057438636348</v>
      </c>
      <c r="W23" s="4">
        <f>'[1]For-data-entry'!T19</f>
        <v>38.557170764615798</v>
      </c>
      <c r="X23" s="4">
        <f>'[1]For-data-entry'!U19</f>
        <v>93.784482758620697</v>
      </c>
      <c r="Y23" s="4">
        <f>'[1]For-data-entry'!V19</f>
        <v>78.683312116740865</v>
      </c>
    </row>
    <row r="24" spans="1:25">
      <c r="A24" s="12">
        <v>8</v>
      </c>
      <c r="B24" s="6" t="str">
        <f>'[1]For-data-entry'!B20</f>
        <v xml:space="preserve">Indian Bank </v>
      </c>
      <c r="C24" s="7"/>
      <c r="D24" s="7">
        <f>'[1]For-data-entry'!C20</f>
        <v>12</v>
      </c>
      <c r="E24" s="7">
        <f>'[1]For-data-entry'!D20</f>
        <v>16</v>
      </c>
      <c r="F24" s="7">
        <f>'[1]For-data-entry'!E20</f>
        <v>35</v>
      </c>
      <c r="G24" s="7">
        <f>'[1]For-data-entry'!F20</f>
        <v>49</v>
      </c>
      <c r="H24" s="7">
        <f>'[1]For-data-entry'!G20</f>
        <v>112</v>
      </c>
      <c r="I24" s="4">
        <f>'[1]For-data-entry'!H20</f>
        <v>13377.61</v>
      </c>
      <c r="J24" s="4">
        <f>'[1]For-data-entry'!I20</f>
        <v>49475.22</v>
      </c>
      <c r="K24" s="4">
        <f>'[1]For-data-entry'!J20</f>
        <v>145354.92000000001</v>
      </c>
      <c r="L24" s="4">
        <f>'[1]For-data-entry'!K20</f>
        <v>563761.54</v>
      </c>
      <c r="M24" s="4">
        <f>'[1]For-data-entry'!L20</f>
        <v>771969.29</v>
      </c>
      <c r="N24" s="12">
        <v>8</v>
      </c>
      <c r="O24" s="6" t="str">
        <f t="shared" si="0"/>
        <v xml:space="preserve">Indian Bank </v>
      </c>
      <c r="P24" s="4">
        <f>'[1]For-data-entry'!M20</f>
        <v>58343.66</v>
      </c>
      <c r="Q24" s="4">
        <f>'[1]For-data-entry'!N20</f>
        <v>32307.69</v>
      </c>
      <c r="R24" s="4">
        <f>'[1]For-data-entry'!O20</f>
        <v>88381.33</v>
      </c>
      <c r="S24" s="4">
        <f>'[1]For-data-entry'!P20</f>
        <v>535314.82999999996</v>
      </c>
      <c r="T24" s="4">
        <f>'[1]For-data-entry'!Q20</f>
        <v>714347.51</v>
      </c>
      <c r="U24" s="4">
        <f>'[1]For-data-entry'!R20</f>
        <v>436.12917404528912</v>
      </c>
      <c r="V24" s="4">
        <f>'[1]For-data-entry'!S20</f>
        <v>65.300750557551837</v>
      </c>
      <c r="W24" s="4">
        <f>'[1]For-data-entry'!T20</f>
        <v>60.803810424855243</v>
      </c>
      <c r="X24" s="4">
        <f>'[1]For-data-entry'!U20</f>
        <v>94.954123688536811</v>
      </c>
      <c r="Y24" s="4">
        <f>'[1]For-data-entry'!V20</f>
        <v>92.535741933464735</v>
      </c>
    </row>
    <row r="25" spans="1:25">
      <c r="A25" s="12">
        <v>9</v>
      </c>
      <c r="B25" s="6" t="str">
        <f>'[1]For-data-entry'!B21</f>
        <v>Indian Overseas Bank</v>
      </c>
      <c r="C25" s="7"/>
      <c r="D25" s="7">
        <f>'[1]For-data-entry'!C21</f>
        <v>79</v>
      </c>
      <c r="E25" s="7">
        <f>'[1]For-data-entry'!D21</f>
        <v>64</v>
      </c>
      <c r="F25" s="7">
        <f>'[1]For-data-entry'!E21</f>
        <v>51</v>
      </c>
      <c r="G25" s="7">
        <f>'[1]For-data-entry'!F21</f>
        <v>45</v>
      </c>
      <c r="H25" s="7">
        <f>'[1]For-data-entry'!G21</f>
        <v>239</v>
      </c>
      <c r="I25" s="4">
        <f>'[1]For-data-entry'!H21</f>
        <v>68772.097075197496</v>
      </c>
      <c r="J25" s="4">
        <f>'[1]For-data-entry'!I21</f>
        <v>60188.1312515057</v>
      </c>
      <c r="K25" s="4">
        <f>'[1]For-data-entry'!J21</f>
        <v>183903.02584884001</v>
      </c>
      <c r="L25" s="4">
        <f>'[1]For-data-entry'!K21</f>
        <v>613870.02582445799</v>
      </c>
      <c r="M25" s="4">
        <f>'[1]For-data-entry'!L21</f>
        <v>926733.28000000119</v>
      </c>
      <c r="N25" s="12">
        <v>9</v>
      </c>
      <c r="O25" s="6" t="str">
        <f t="shared" si="0"/>
        <v>Indian Overseas Bank</v>
      </c>
      <c r="P25" s="4">
        <f>'[1]For-data-entry'!M21</f>
        <v>64713.315488457301</v>
      </c>
      <c r="Q25" s="4">
        <f>'[1]For-data-entry'!N21</f>
        <v>66118.303173663197</v>
      </c>
      <c r="R25" s="4">
        <f>'[1]For-data-entry'!O21</f>
        <v>128439.89343162801</v>
      </c>
      <c r="S25" s="4">
        <f>'[1]For-data-entry'!P21</f>
        <v>288628.60790625197</v>
      </c>
      <c r="T25" s="4">
        <f>'[1]For-data-entry'!Q21</f>
        <v>547900.12000000046</v>
      </c>
      <c r="U25" s="4">
        <f>'[1]For-data-entry'!R21</f>
        <v>94.09821459668126</v>
      </c>
      <c r="V25" s="4">
        <f>'[1]For-data-entry'!S21</f>
        <v>109.85272644099437</v>
      </c>
      <c r="W25" s="4">
        <f>'[1]For-data-entry'!T21</f>
        <v>69.841098502207245</v>
      </c>
      <c r="X25" s="4">
        <f>'[1]For-data-entry'!U21</f>
        <v>47.017869543085993</v>
      </c>
      <c r="Y25" s="4">
        <f>'[1]For-data-entry'!V21</f>
        <v>59.121662275903134</v>
      </c>
    </row>
    <row r="26" spans="1:25">
      <c r="A26" s="12">
        <v>10</v>
      </c>
      <c r="B26" s="6" t="str">
        <f>'[1]For-data-entry'!B22</f>
        <v>Oriental Bank of Commerce</v>
      </c>
      <c r="C26" s="7"/>
      <c r="D26" s="7">
        <f>'[1]For-data-entry'!C22</f>
        <v>1</v>
      </c>
      <c r="E26" s="7">
        <f>'[1]For-data-entry'!D22</f>
        <v>8</v>
      </c>
      <c r="F26" s="7">
        <f>'[1]For-data-entry'!E22</f>
        <v>21</v>
      </c>
      <c r="G26" s="7">
        <f>'[1]For-data-entry'!F22</f>
        <v>19</v>
      </c>
      <c r="H26" s="7">
        <f>'[1]For-data-entry'!G22</f>
        <v>49</v>
      </c>
      <c r="I26" s="4">
        <f>'[1]For-data-entry'!H22</f>
        <v>3423</v>
      </c>
      <c r="J26" s="4">
        <f>'[1]For-data-entry'!I22</f>
        <v>10538</v>
      </c>
      <c r="K26" s="4">
        <f>'[1]For-data-entry'!J22</f>
        <v>51331</v>
      </c>
      <c r="L26" s="4">
        <f>'[1]For-data-entry'!K22</f>
        <v>537836</v>
      </c>
      <c r="M26" s="4">
        <f>'[1]For-data-entry'!L22</f>
        <v>603128</v>
      </c>
      <c r="N26" s="12">
        <v>10</v>
      </c>
      <c r="O26" s="6" t="str">
        <f t="shared" si="0"/>
        <v>Oriental Bank of Commerce</v>
      </c>
      <c r="P26" s="4">
        <f>'[1]For-data-entry'!M22</f>
        <v>2427</v>
      </c>
      <c r="Q26" s="4">
        <f>'[1]For-data-entry'!N22</f>
        <v>10318</v>
      </c>
      <c r="R26" s="4">
        <f>'[1]For-data-entry'!O22</f>
        <v>38528.42</v>
      </c>
      <c r="S26" s="4">
        <f>'[1]For-data-entry'!P22</f>
        <v>215383</v>
      </c>
      <c r="T26" s="4">
        <f>'[1]For-data-entry'!Q22</f>
        <v>266656.42</v>
      </c>
      <c r="U26" s="4">
        <f>'[1]For-data-entry'!R22</f>
        <v>70.902716914986854</v>
      </c>
      <c r="V26" s="4">
        <f>'[1]For-data-entry'!S22</f>
        <v>97.912317327766175</v>
      </c>
      <c r="W26" s="4">
        <f>'[1]For-data-entry'!T22</f>
        <v>75.058775398881764</v>
      </c>
      <c r="X26" s="4">
        <f>'[1]For-data-entry'!U22</f>
        <v>40.046222268498205</v>
      </c>
      <c r="Y26" s="4">
        <f>'[1]For-data-entry'!V22</f>
        <v>44.212243503866503</v>
      </c>
    </row>
    <row r="27" spans="1:25">
      <c r="A27" s="12">
        <v>11</v>
      </c>
      <c r="B27" s="6" t="str">
        <f>'[1]For-data-entry'!B23</f>
        <v>Punjab National Bank</v>
      </c>
      <c r="C27" s="7"/>
      <c r="D27" s="7">
        <f>'[1]For-data-entry'!C23</f>
        <v>9</v>
      </c>
      <c r="E27" s="7">
        <f>'[1]For-data-entry'!D23</f>
        <v>14</v>
      </c>
      <c r="F27" s="7">
        <f>'[1]For-data-entry'!E23</f>
        <v>25</v>
      </c>
      <c r="G27" s="7">
        <f>'[1]For-data-entry'!F23</f>
        <v>34</v>
      </c>
      <c r="H27" s="7">
        <f>'[1]For-data-entry'!G23</f>
        <v>82</v>
      </c>
      <c r="I27" s="4">
        <f>'[1]For-data-entry'!H23</f>
        <v>16988</v>
      </c>
      <c r="J27" s="4">
        <f>'[1]For-data-entry'!I23</f>
        <v>24301</v>
      </c>
      <c r="K27" s="4">
        <f>'[1]For-data-entry'!J23</f>
        <v>132353</v>
      </c>
      <c r="L27" s="4">
        <f>'[1]For-data-entry'!K23</f>
        <v>451560</v>
      </c>
      <c r="M27" s="4">
        <f>'[1]For-data-entry'!L23</f>
        <v>625202</v>
      </c>
      <c r="N27" s="12">
        <v>11</v>
      </c>
      <c r="O27" s="6" t="str">
        <f t="shared" si="0"/>
        <v>Punjab National Bank</v>
      </c>
      <c r="P27" s="4">
        <f>'[1]For-data-entry'!M23</f>
        <v>25164</v>
      </c>
      <c r="Q27" s="4">
        <f>'[1]For-data-entry'!N23</f>
        <v>29957</v>
      </c>
      <c r="R27" s="4">
        <f>'[1]For-data-entry'!O23</f>
        <v>71245</v>
      </c>
      <c r="S27" s="4">
        <f>'[1]For-data-entry'!P23</f>
        <v>1069085.01</v>
      </c>
      <c r="T27" s="4">
        <f>'[1]For-data-entry'!Q23</f>
        <v>1195451.01</v>
      </c>
      <c r="U27" s="4">
        <f>'[1]For-data-entry'!R23</f>
        <v>148.12809041676479</v>
      </c>
      <c r="V27" s="4">
        <f>'[1]For-data-entry'!S23</f>
        <v>123.27476235545862</v>
      </c>
      <c r="W27" s="4">
        <f>'[1]For-data-entry'!T23</f>
        <v>53.82953163131927</v>
      </c>
      <c r="X27" s="4">
        <f>'[1]For-data-entry'!U23</f>
        <v>236.75370050491628</v>
      </c>
      <c r="Y27" s="4">
        <f>'[1]For-data-entry'!V23</f>
        <v>191.21036241086881</v>
      </c>
    </row>
    <row r="28" spans="1:25">
      <c r="A28" s="12">
        <v>12</v>
      </c>
      <c r="B28" s="6" t="str">
        <f>'[1]For-data-entry'!B24</f>
        <v>Punjab and Synd Bank</v>
      </c>
      <c r="C28" s="7"/>
      <c r="D28" s="7">
        <f>'[1]For-data-entry'!C24</f>
        <v>0</v>
      </c>
      <c r="E28" s="7">
        <f>'[1]For-data-entry'!D24</f>
        <v>1</v>
      </c>
      <c r="F28" s="7">
        <f>'[1]For-data-entry'!E24</f>
        <v>5</v>
      </c>
      <c r="G28" s="7">
        <f>'[1]For-data-entry'!F24</f>
        <v>8</v>
      </c>
      <c r="H28" s="7">
        <f>'[1]For-data-entry'!G24</f>
        <v>14</v>
      </c>
      <c r="I28" s="4">
        <f>'[1]For-data-entry'!H24</f>
        <v>0</v>
      </c>
      <c r="J28" s="4">
        <f>'[1]For-data-entry'!I24</f>
        <v>2467</v>
      </c>
      <c r="K28" s="4">
        <f>'[1]For-data-entry'!J24</f>
        <v>6722</v>
      </c>
      <c r="L28" s="4">
        <f>'[1]For-data-entry'!K24</f>
        <v>317858</v>
      </c>
      <c r="M28" s="4">
        <f>'[1]For-data-entry'!L24</f>
        <v>327047</v>
      </c>
      <c r="N28" s="12">
        <v>12</v>
      </c>
      <c r="O28" s="6" t="str">
        <f t="shared" si="0"/>
        <v>Punjab and Synd Bank</v>
      </c>
      <c r="P28" s="4">
        <f>'[1]For-data-entry'!M24</f>
        <v>0</v>
      </c>
      <c r="Q28" s="4">
        <f>'[1]For-data-entry'!N24</f>
        <v>993</v>
      </c>
      <c r="R28" s="4">
        <f>'[1]For-data-entry'!O24</f>
        <v>13602</v>
      </c>
      <c r="S28" s="4">
        <f>'[1]For-data-entry'!P24</f>
        <v>173152</v>
      </c>
      <c r="T28" s="4">
        <f>'[1]For-data-entry'!Q24</f>
        <v>187747</v>
      </c>
      <c r="U28" s="4" t="e">
        <f>'[1]For-data-entry'!R24</f>
        <v>#DIV/0!</v>
      </c>
      <c r="V28" s="4">
        <f>'[1]For-data-entry'!S24</f>
        <v>40.251317389541953</v>
      </c>
      <c r="W28" s="4">
        <f>'[1]For-data-entry'!T24</f>
        <v>202.35049092531986</v>
      </c>
      <c r="X28" s="4">
        <f>'[1]For-data-entry'!U24</f>
        <v>54.47463961894934</v>
      </c>
      <c r="Y28" s="4">
        <f>'[1]For-data-entry'!V24</f>
        <v>57.406733588750235</v>
      </c>
    </row>
    <row r="29" spans="1:25">
      <c r="A29" s="12">
        <v>13</v>
      </c>
      <c r="B29" s="6" t="str">
        <f>'[1]For-data-entry'!B25</f>
        <v>UCO Bank</v>
      </c>
      <c r="C29" s="7"/>
      <c r="D29" s="7">
        <f>'[1]For-data-entry'!C25</f>
        <v>11</v>
      </c>
      <c r="E29" s="7">
        <f>'[1]For-data-entry'!D25</f>
        <v>4</v>
      </c>
      <c r="F29" s="7">
        <f>'[1]For-data-entry'!E25</f>
        <v>19</v>
      </c>
      <c r="G29" s="7">
        <f>'[1]For-data-entry'!F25</f>
        <v>30</v>
      </c>
      <c r="H29" s="7">
        <f>'[1]For-data-entry'!G25</f>
        <v>64</v>
      </c>
      <c r="I29" s="4">
        <f>'[1]For-data-entry'!H25</f>
        <v>8630</v>
      </c>
      <c r="J29" s="4">
        <f>'[1]For-data-entry'!I25</f>
        <v>12534</v>
      </c>
      <c r="K29" s="4">
        <f>'[1]For-data-entry'!J25</f>
        <v>32180</v>
      </c>
      <c r="L29" s="4">
        <f>'[1]For-data-entry'!K25</f>
        <v>199652</v>
      </c>
      <c r="M29" s="4">
        <f>'[1]For-data-entry'!L25</f>
        <v>252996</v>
      </c>
      <c r="N29" s="12">
        <v>13</v>
      </c>
      <c r="O29" s="6" t="str">
        <f t="shared" si="0"/>
        <v>UCO Bank</v>
      </c>
      <c r="P29" s="4">
        <f>'[1]For-data-entry'!M25</f>
        <v>7785</v>
      </c>
      <c r="Q29" s="4">
        <f>'[1]For-data-entry'!N25</f>
        <v>16787</v>
      </c>
      <c r="R29" s="4">
        <f>'[1]For-data-entry'!O25</f>
        <v>26856</v>
      </c>
      <c r="S29" s="4">
        <f>'[1]For-data-entry'!P25</f>
        <v>250269</v>
      </c>
      <c r="T29" s="4">
        <f>'[1]For-data-entry'!Q25</f>
        <v>301697</v>
      </c>
      <c r="U29" s="4">
        <f>'[1]For-data-entry'!R25</f>
        <v>90.208574739281573</v>
      </c>
      <c r="V29" s="4">
        <f>'[1]For-data-entry'!S25</f>
        <v>133.93170576033188</v>
      </c>
      <c r="W29" s="4">
        <f>'[1]For-data-entry'!T25</f>
        <v>83.455562461155992</v>
      </c>
      <c r="X29" s="4">
        <f>'[1]For-data-entry'!U25</f>
        <v>125.35261354757277</v>
      </c>
      <c r="Y29" s="4">
        <f>'[1]For-data-entry'!V25</f>
        <v>119.24971145788865</v>
      </c>
    </row>
    <row r="30" spans="1:25">
      <c r="A30" s="12">
        <v>14</v>
      </c>
      <c r="B30" s="6" t="str">
        <f>'[1]For-data-entry'!B26</f>
        <v>Union Bank Of India</v>
      </c>
      <c r="C30" s="7"/>
      <c r="D30" s="7">
        <f>'[1]For-data-entry'!C26</f>
        <v>26</v>
      </c>
      <c r="E30" s="7">
        <f>'[1]For-data-entry'!D26</f>
        <v>54</v>
      </c>
      <c r="F30" s="7">
        <f>'[1]For-data-entry'!E26</f>
        <v>50</v>
      </c>
      <c r="G30" s="7">
        <f>'[1]For-data-entry'!F26</f>
        <v>44</v>
      </c>
      <c r="H30" s="7">
        <f>'[1]For-data-entry'!G26</f>
        <v>174</v>
      </c>
      <c r="I30" s="4">
        <f>'[1]For-data-entry'!H26</f>
        <v>48262.682078600003</v>
      </c>
      <c r="J30" s="4">
        <f>'[1]For-data-entry'!I26</f>
        <v>141463.6154527</v>
      </c>
      <c r="K30" s="4">
        <f>'[1]For-data-entry'!J26</f>
        <v>370129.58061240002</v>
      </c>
      <c r="L30" s="4">
        <f>'[1]For-data-entry'!K26</f>
        <v>725859.49507890001</v>
      </c>
      <c r="M30" s="4">
        <f>'[1]For-data-entry'!L26</f>
        <v>1285715.3732226002</v>
      </c>
      <c r="N30" s="12">
        <v>14</v>
      </c>
      <c r="O30" s="6" t="str">
        <f t="shared" si="0"/>
        <v>Union Bank Of India</v>
      </c>
      <c r="P30" s="4">
        <f>'[1]For-data-entry'!M26</f>
        <v>64049.838999300002</v>
      </c>
      <c r="Q30" s="4">
        <f>'[1]For-data-entry'!N26</f>
        <v>165971.91310810001</v>
      </c>
      <c r="R30" s="4">
        <f>'[1]For-data-entry'!O26</f>
        <v>260979.7084529</v>
      </c>
      <c r="S30" s="4">
        <f>'[1]For-data-entry'!P26</f>
        <v>844891.77043250005</v>
      </c>
      <c r="T30" s="4">
        <f>'[1]For-data-entry'!Q26</f>
        <v>1335893.2309928001</v>
      </c>
      <c r="U30" s="4">
        <f>'[1]For-data-entry'!R26</f>
        <v>132.71089844320966</v>
      </c>
      <c r="V30" s="4">
        <f>'[1]For-data-entry'!S26</f>
        <v>117.32480650729207</v>
      </c>
      <c r="W30" s="4">
        <f>'[1]For-data-entry'!T26</f>
        <v>70.510362349611327</v>
      </c>
      <c r="X30" s="4">
        <f>'[1]For-data-entry'!U26</f>
        <v>116.3988039228806</v>
      </c>
      <c r="Y30" s="4">
        <f>'[1]For-data-entry'!V26</f>
        <v>103.90271896994052</v>
      </c>
    </row>
    <row r="31" spans="1:25">
      <c r="A31" s="12">
        <v>15</v>
      </c>
      <c r="B31" s="6" t="str">
        <f>'[1]For-data-entry'!B27</f>
        <v>United Bank of India</v>
      </c>
      <c r="C31" s="7"/>
      <c r="D31" s="7">
        <f>'[1]For-data-entry'!C27</f>
        <v>0</v>
      </c>
      <c r="E31" s="7">
        <f>'[1]For-data-entry'!D27</f>
        <v>2</v>
      </c>
      <c r="F31" s="7">
        <f>'[1]For-data-entry'!E27</f>
        <v>16</v>
      </c>
      <c r="G31" s="7">
        <f>'[1]For-data-entry'!F27</f>
        <v>13</v>
      </c>
      <c r="H31" s="7">
        <f>'[1]For-data-entry'!G27</f>
        <v>31</v>
      </c>
      <c r="I31" s="4">
        <f>'[1]For-data-entry'!H27</f>
        <v>0</v>
      </c>
      <c r="J31" s="4">
        <f>'[1]For-data-entry'!I27</f>
        <v>517</v>
      </c>
      <c r="K31" s="4">
        <f>'[1]For-data-entry'!J27</f>
        <v>10425</v>
      </c>
      <c r="L31" s="4">
        <f>'[1]For-data-entry'!K27</f>
        <v>25120</v>
      </c>
      <c r="M31" s="4">
        <f>'[1]For-data-entry'!L27</f>
        <v>36062</v>
      </c>
      <c r="N31" s="12">
        <v>15</v>
      </c>
      <c r="O31" s="6" t="str">
        <f t="shared" si="0"/>
        <v>United Bank of India</v>
      </c>
      <c r="P31" s="4">
        <f>'[1]For-data-entry'!M27</f>
        <v>0</v>
      </c>
      <c r="Q31" s="4">
        <f>'[1]For-data-entry'!N27</f>
        <v>589</v>
      </c>
      <c r="R31" s="4">
        <f>'[1]For-data-entry'!O27</f>
        <v>8677</v>
      </c>
      <c r="S31" s="4">
        <f>'[1]For-data-entry'!P27</f>
        <v>175563</v>
      </c>
      <c r="T31" s="4">
        <f>'[1]For-data-entry'!Q27</f>
        <v>184829</v>
      </c>
      <c r="U31" s="4" t="e">
        <f>'[1]For-data-entry'!R27</f>
        <v>#DIV/0!</v>
      </c>
      <c r="V31" s="4">
        <f>'[1]For-data-entry'!S27</f>
        <v>113.92649903288201</v>
      </c>
      <c r="W31" s="4">
        <f>'[1]For-data-entry'!T27</f>
        <v>83.232613908872892</v>
      </c>
      <c r="X31" s="4">
        <f>'[1]For-data-entry'!U27</f>
        <v>698.89729299363057</v>
      </c>
      <c r="Y31" s="4">
        <f>'[1]For-data-entry'!V27</f>
        <v>512.53119627308524</v>
      </c>
    </row>
    <row r="32" spans="1:25">
      <c r="A32" s="10">
        <v>16</v>
      </c>
      <c r="B32" s="6" t="str">
        <f>'[1]For-data-entry'!B28</f>
        <v>IDBI Bank</v>
      </c>
      <c r="C32" s="7"/>
      <c r="D32" s="7">
        <f>'[1]For-data-entry'!C28</f>
        <v>7</v>
      </c>
      <c r="E32" s="7">
        <f>'[1]For-data-entry'!D28</f>
        <v>32</v>
      </c>
      <c r="F32" s="7">
        <f>'[1]For-data-entry'!E28</f>
        <v>27</v>
      </c>
      <c r="G32" s="7">
        <f>'[1]For-data-entry'!F28</f>
        <v>22</v>
      </c>
      <c r="H32" s="7">
        <f>'[1]For-data-entry'!G28</f>
        <v>88</v>
      </c>
      <c r="I32" s="4">
        <f>'[1]For-data-entry'!H28</f>
        <v>12214.9104831</v>
      </c>
      <c r="J32" s="4">
        <f>'[1]For-data-entry'!I28</f>
        <v>88488.861010951005</v>
      </c>
      <c r="K32" s="4">
        <f>'[1]For-data-entry'!J28</f>
        <v>350346.52072297002</v>
      </c>
      <c r="L32" s="4">
        <f>'[1]For-data-entry'!K28</f>
        <v>720963.53512455605</v>
      </c>
      <c r="M32" s="4">
        <f>'[1]For-data-entry'!L28</f>
        <v>1172013.827341577</v>
      </c>
      <c r="N32" s="10">
        <v>16</v>
      </c>
      <c r="O32" s="6" t="str">
        <f t="shared" si="0"/>
        <v>IDBI Bank</v>
      </c>
      <c r="P32" s="4">
        <f>'[1]For-data-entry'!M28</f>
        <v>21727.1988537</v>
      </c>
      <c r="Q32" s="4">
        <f>'[1]For-data-entry'!N28</f>
        <v>107765.3064949</v>
      </c>
      <c r="R32" s="4">
        <f>'[1]For-data-entry'!O28</f>
        <v>282056.69511199999</v>
      </c>
      <c r="S32" s="4">
        <f>'[1]For-data-entry'!P28</f>
        <v>625099.52399999998</v>
      </c>
      <c r="T32" s="4">
        <f>'[1]For-data-entry'!Q28</f>
        <v>1036648.7244605999</v>
      </c>
      <c r="U32" s="4">
        <f>'[1]For-data-entry'!R28</f>
        <v>177.87440099344792</v>
      </c>
      <c r="V32" s="4">
        <f>'[1]For-data-entry'!S28</f>
        <v>121.78403616423927</v>
      </c>
      <c r="W32" s="4">
        <f>'[1]For-data-entry'!T28</f>
        <v>80.507919567733083</v>
      </c>
      <c r="X32" s="4">
        <f>'[1]For-data-entry'!U28</f>
        <v>86.70334816475922</v>
      </c>
      <c r="Y32" s="4">
        <f>'[1]For-data-entry'!V28</f>
        <v>88.450212811224318</v>
      </c>
    </row>
    <row r="33" spans="1:25">
      <c r="A33" s="12"/>
      <c r="B33" s="11" t="s">
        <v>37</v>
      </c>
      <c r="C33" s="7"/>
      <c r="D33" s="7">
        <f>'[1]For-data-entry'!C29</f>
        <v>240</v>
      </c>
      <c r="E33" s="7">
        <f>'[1]For-data-entry'!D29</f>
        <v>323</v>
      </c>
      <c r="F33" s="7">
        <f>'[1]For-data-entry'!E29</f>
        <v>452</v>
      </c>
      <c r="G33" s="7">
        <f>'[1]For-data-entry'!F29</f>
        <v>517</v>
      </c>
      <c r="H33" s="7">
        <f>'[1]For-data-entry'!G29</f>
        <v>1532</v>
      </c>
      <c r="I33" s="4">
        <f>'[1]For-data-entry'!H29</f>
        <v>304154.98963689746</v>
      </c>
      <c r="J33" s="4">
        <f>'[1]For-data-entry'!I29</f>
        <v>572427.9377151567</v>
      </c>
      <c r="K33" s="4">
        <f>'[1]For-data-entry'!J29</f>
        <v>2084181.1971842102</v>
      </c>
      <c r="L33" s="4">
        <f>'[1]For-data-entry'!K29</f>
        <v>6986484.5960279144</v>
      </c>
      <c r="M33" s="4">
        <f>'[1]For-data-entry'!L29</f>
        <v>9947248.7205641791</v>
      </c>
      <c r="N33" s="12"/>
      <c r="O33" s="11" t="s">
        <v>37</v>
      </c>
      <c r="P33" s="4">
        <f>'[1]For-data-entry'!M29</f>
        <v>377723.45334145735</v>
      </c>
      <c r="Q33" s="4">
        <f>'[1]For-data-entry'!N29</f>
        <v>696681.25277666328</v>
      </c>
      <c r="R33" s="4">
        <f>'[1]For-data-entry'!O29</f>
        <v>1570042.766996528</v>
      </c>
      <c r="S33" s="4">
        <f>'[1]For-data-entry'!P29</f>
        <v>7397463.7423387524</v>
      </c>
      <c r="T33" s="4">
        <f>'[1]For-data-entry'!Q29</f>
        <v>10041911.215453399</v>
      </c>
      <c r="U33" s="4">
        <f>'[1]For-data-entry'!R29</f>
        <v>124.18782075296102</v>
      </c>
      <c r="V33" s="4">
        <f>'[1]For-data-entry'!S29</f>
        <v>121.70636806398079</v>
      </c>
      <c r="W33" s="4">
        <f>'[1]For-data-entry'!T29</f>
        <v>75.331394847900071</v>
      </c>
      <c r="X33" s="4">
        <f>'[1]For-data-entry'!U29</f>
        <v>105.88248840546353</v>
      </c>
      <c r="Y33" s="4">
        <f>'[1]For-data-entry'!V29</f>
        <v>100.95164499801359</v>
      </c>
    </row>
    <row r="34" spans="1:25">
      <c r="A34" s="6"/>
      <c r="B34" s="6"/>
      <c r="C34" s="7"/>
      <c r="D34" s="7"/>
      <c r="E34" s="7"/>
      <c r="F34" s="7"/>
      <c r="G34" s="7"/>
      <c r="H34" s="15"/>
      <c r="I34" s="4"/>
      <c r="J34" s="4"/>
      <c r="K34" s="4"/>
      <c r="L34" s="4"/>
      <c r="M34" s="4"/>
      <c r="N34" s="24"/>
      <c r="O34" s="23"/>
      <c r="P34" s="22"/>
      <c r="Q34" s="22"/>
      <c r="R34" s="22"/>
      <c r="S34" s="22"/>
      <c r="T34" s="22"/>
      <c r="U34" s="21"/>
      <c r="V34" s="21"/>
      <c r="W34" s="21"/>
      <c r="X34" s="21"/>
      <c r="Y34" s="21"/>
    </row>
    <row r="35" spans="1:25">
      <c r="A35" s="6"/>
      <c r="B35" s="6"/>
      <c r="C35" s="7"/>
      <c r="D35" s="7"/>
      <c r="E35" s="7"/>
      <c r="F35" s="7"/>
      <c r="G35" s="7"/>
      <c r="H35" s="15"/>
      <c r="I35" s="4"/>
      <c r="J35" s="4"/>
      <c r="K35" s="4"/>
      <c r="L35" s="4"/>
      <c r="M35" s="4"/>
      <c r="N35" s="6"/>
      <c r="O35" s="6"/>
      <c r="P35" s="4"/>
      <c r="Q35" s="4"/>
      <c r="R35" s="4"/>
      <c r="S35" s="4"/>
      <c r="T35" s="4"/>
      <c r="U35" s="5"/>
      <c r="V35" s="5"/>
      <c r="W35" s="5"/>
      <c r="X35" s="5"/>
      <c r="Y35" s="5"/>
    </row>
    <row r="36" spans="1:25">
      <c r="A36" s="313" t="s">
        <v>36</v>
      </c>
      <c r="B36" s="313"/>
      <c r="C36" s="313"/>
      <c r="D36" s="313"/>
      <c r="E36" s="313"/>
      <c r="F36" s="313"/>
      <c r="G36" s="313"/>
      <c r="H36" s="313"/>
      <c r="I36" s="313"/>
      <c r="J36" s="313"/>
      <c r="K36" s="313"/>
      <c r="L36" s="313"/>
      <c r="M36" s="313"/>
      <c r="N36" s="313" t="s">
        <v>35</v>
      </c>
      <c r="O36" s="313"/>
      <c r="P36" s="313"/>
      <c r="Q36" s="313"/>
      <c r="R36" s="313"/>
      <c r="S36" s="313"/>
      <c r="T36" s="313"/>
      <c r="U36" s="313"/>
      <c r="V36" s="313"/>
      <c r="W36" s="313"/>
      <c r="X36" s="313"/>
      <c r="Y36" s="20"/>
    </row>
    <row r="37" spans="1:25">
      <c r="A37" s="313" t="s">
        <v>34</v>
      </c>
      <c r="B37" s="313"/>
      <c r="C37" s="313"/>
      <c r="D37" s="313"/>
      <c r="E37" s="313"/>
      <c r="F37" s="313"/>
      <c r="G37" s="313"/>
      <c r="H37" s="313"/>
      <c r="I37" s="313"/>
      <c r="J37" s="313"/>
      <c r="K37" s="313"/>
      <c r="L37" s="313"/>
      <c r="M37" s="313"/>
      <c r="N37" s="313" t="s">
        <v>34</v>
      </c>
      <c r="O37" s="313"/>
      <c r="P37" s="313"/>
      <c r="Q37" s="313"/>
      <c r="R37" s="313"/>
      <c r="S37" s="313"/>
      <c r="T37" s="313"/>
      <c r="U37" s="313"/>
      <c r="V37" s="313"/>
      <c r="W37" s="313"/>
      <c r="X37" s="313"/>
      <c r="Y37" s="20"/>
    </row>
    <row r="38" spans="1:25" ht="33" customHeight="1">
      <c r="A38" s="310" t="s">
        <v>33</v>
      </c>
      <c r="B38" s="310"/>
      <c r="C38" s="310"/>
      <c r="D38" s="310"/>
      <c r="E38" s="310"/>
      <c r="F38" s="310"/>
      <c r="G38" s="310"/>
      <c r="H38" s="310"/>
      <c r="I38" s="310"/>
      <c r="J38" s="310"/>
      <c r="K38" s="310"/>
      <c r="L38" s="310"/>
      <c r="M38" s="310"/>
      <c r="N38" s="310" t="s">
        <v>32</v>
      </c>
      <c r="O38" s="310"/>
      <c r="P38" s="310"/>
      <c r="Q38" s="310"/>
      <c r="R38" s="310"/>
      <c r="S38" s="310"/>
      <c r="T38" s="310"/>
      <c r="U38" s="310"/>
      <c r="V38" s="310"/>
      <c r="W38" s="310"/>
      <c r="X38" s="310"/>
      <c r="Y38" s="20"/>
    </row>
    <row r="39" spans="1:25">
      <c r="A39" s="6" t="s">
        <v>29</v>
      </c>
      <c r="B39" s="308" t="s">
        <v>28</v>
      </c>
      <c r="C39" s="7"/>
      <c r="D39" s="309" t="s">
        <v>31</v>
      </c>
      <c r="E39" s="309"/>
      <c r="F39" s="309"/>
      <c r="G39" s="309"/>
      <c r="H39" s="309"/>
      <c r="I39" s="309" t="s">
        <v>30</v>
      </c>
      <c r="J39" s="309"/>
      <c r="K39" s="309"/>
      <c r="L39" s="309"/>
      <c r="M39" s="309"/>
      <c r="N39" s="6" t="s">
        <v>29</v>
      </c>
      <c r="O39" s="308" t="s">
        <v>28</v>
      </c>
      <c r="P39" s="309" t="s">
        <v>27</v>
      </c>
      <c r="Q39" s="309"/>
      <c r="R39" s="309"/>
      <c r="S39" s="309"/>
      <c r="T39" s="309"/>
      <c r="U39" s="309" t="s">
        <v>26</v>
      </c>
      <c r="V39" s="309"/>
      <c r="W39" s="309"/>
      <c r="X39" s="309"/>
      <c r="Y39" s="309"/>
    </row>
    <row r="40" spans="1:25">
      <c r="A40" s="6" t="s">
        <v>21</v>
      </c>
      <c r="B40" s="308"/>
      <c r="C40" s="7"/>
      <c r="D40" s="7" t="s">
        <v>25</v>
      </c>
      <c r="E40" s="7" t="s">
        <v>24</v>
      </c>
      <c r="F40" s="7" t="s">
        <v>23</v>
      </c>
      <c r="G40" s="19" t="s">
        <v>13</v>
      </c>
      <c r="H40" s="18" t="s">
        <v>22</v>
      </c>
      <c r="I40" s="311" t="s">
        <v>20</v>
      </c>
      <c r="J40" s="312"/>
      <c r="K40" s="312"/>
      <c r="L40" s="312"/>
      <c r="M40" s="312"/>
      <c r="N40" s="6" t="s">
        <v>21</v>
      </c>
      <c r="O40" s="308"/>
      <c r="P40" s="311" t="s">
        <v>20</v>
      </c>
      <c r="Q40" s="312"/>
      <c r="R40" s="312"/>
      <c r="S40" s="312"/>
      <c r="T40" s="312"/>
      <c r="U40" s="311" t="s">
        <v>19</v>
      </c>
      <c r="V40" s="312"/>
      <c r="W40" s="312"/>
      <c r="X40" s="312"/>
      <c r="Y40" s="312"/>
    </row>
    <row r="41" spans="1:25">
      <c r="A41" s="12" t="s">
        <v>18</v>
      </c>
      <c r="B41" s="11" t="s">
        <v>17</v>
      </c>
      <c r="C41" s="7"/>
      <c r="D41" s="7"/>
      <c r="E41" s="7"/>
      <c r="F41" s="7"/>
      <c r="G41" s="7"/>
      <c r="H41" s="15"/>
      <c r="I41" s="17" t="s">
        <v>16</v>
      </c>
      <c r="J41" s="8" t="s">
        <v>15</v>
      </c>
      <c r="K41" s="17" t="s">
        <v>14</v>
      </c>
      <c r="L41" s="17" t="s">
        <v>13</v>
      </c>
      <c r="M41" s="13" t="s">
        <v>12</v>
      </c>
      <c r="N41" s="12" t="s">
        <v>18</v>
      </c>
      <c r="O41" s="11" t="s">
        <v>17</v>
      </c>
      <c r="P41" s="13" t="s">
        <v>16</v>
      </c>
      <c r="Q41" s="7" t="s">
        <v>15</v>
      </c>
      <c r="R41" s="13" t="s">
        <v>14</v>
      </c>
      <c r="S41" s="13" t="s">
        <v>13</v>
      </c>
      <c r="T41" s="13" t="s">
        <v>12</v>
      </c>
      <c r="U41" s="13" t="s">
        <v>16</v>
      </c>
      <c r="V41" s="7" t="s">
        <v>15</v>
      </c>
      <c r="W41" s="13" t="s">
        <v>14</v>
      </c>
      <c r="X41" s="13" t="s">
        <v>13</v>
      </c>
      <c r="Y41" s="13" t="s">
        <v>12</v>
      </c>
    </row>
    <row r="42" spans="1:25">
      <c r="A42" s="10">
        <v>1</v>
      </c>
      <c r="B42" s="6" t="str">
        <f>'[1]For-data-entry'!B32</f>
        <v>Karnataka Bank Ltd</v>
      </c>
      <c r="C42" s="7"/>
      <c r="D42" s="7">
        <f>'[1]For-data-entry'!C32</f>
        <v>162</v>
      </c>
      <c r="E42" s="7">
        <f>'[1]For-data-entry'!D32</f>
        <v>147</v>
      </c>
      <c r="F42" s="7">
        <f>'[1]For-data-entry'!E32</f>
        <v>97</v>
      </c>
      <c r="G42" s="7">
        <f>'[1]For-data-entry'!F32</f>
        <v>77</v>
      </c>
      <c r="H42" s="7">
        <f>'[1]For-data-entry'!G32</f>
        <v>483</v>
      </c>
      <c r="I42" s="4">
        <f>'[1]For-data-entry'!H32</f>
        <v>370761</v>
      </c>
      <c r="J42" s="4">
        <f>'[1]For-data-entry'!I32</f>
        <v>683737</v>
      </c>
      <c r="K42" s="4">
        <f>'[1]For-data-entry'!J32</f>
        <v>1087986</v>
      </c>
      <c r="L42" s="4">
        <f>'[1]For-data-entry'!K32</f>
        <v>1500055</v>
      </c>
      <c r="M42" s="4">
        <f>'[1]For-data-entry'!L32</f>
        <v>3642539</v>
      </c>
      <c r="N42" s="10">
        <v>1</v>
      </c>
      <c r="O42" s="6" t="str">
        <f t="shared" ref="O42:O58" si="1">B42</f>
        <v>Karnataka Bank Ltd</v>
      </c>
      <c r="P42" s="8">
        <f>'[1]For-data-entry'!M32</f>
        <v>177598.5466272</v>
      </c>
      <c r="Q42" s="8">
        <f>'[1]For-data-entry'!N32</f>
        <v>391900.31129619997</v>
      </c>
      <c r="R42" s="8">
        <f>'[1]For-data-entry'!O32</f>
        <v>666433.44572620001</v>
      </c>
      <c r="S42" s="8">
        <f>'[1]For-data-entry'!P32</f>
        <v>681319.00610310002</v>
      </c>
      <c r="T42" s="8">
        <f>'[1]For-data-entry'!Q32</f>
        <v>1917251.3097527002</v>
      </c>
      <c r="U42" s="8">
        <f>'[1]For-data-entry'!R32</f>
        <v>47.901086313609035</v>
      </c>
      <c r="V42" s="8">
        <f>'[1]For-data-entry'!S32</f>
        <v>57.317405858714679</v>
      </c>
      <c r="W42" s="8">
        <f>'[1]For-data-entry'!T32</f>
        <v>61.253862248797319</v>
      </c>
      <c r="X42" s="8">
        <f>'[1]For-data-entry'!U32</f>
        <v>45.419601688144766</v>
      </c>
      <c r="Y42" s="8">
        <f>'[1]For-data-entry'!V32</f>
        <v>52.635024903033298</v>
      </c>
    </row>
    <row r="43" spans="1:25">
      <c r="A43" s="10">
        <v>2</v>
      </c>
      <c r="B43" s="6" t="str">
        <f>'[1]For-data-entry'!B33</f>
        <v>Kotak Mahendra Bank</v>
      </c>
      <c r="C43" s="7"/>
      <c r="D43" s="7">
        <f>'[1]For-data-entry'!C33</f>
        <v>30</v>
      </c>
      <c r="E43" s="7">
        <f>'[1]For-data-entry'!D33</f>
        <v>28</v>
      </c>
      <c r="F43" s="7">
        <f>'[1]For-data-entry'!E33</f>
        <v>38</v>
      </c>
      <c r="G43" s="7">
        <f>'[1]For-data-entry'!F33</f>
        <v>59</v>
      </c>
      <c r="H43" s="7">
        <f>'[1]For-data-entry'!G33</f>
        <v>155</v>
      </c>
      <c r="I43" s="4">
        <f>'[1]For-data-entry'!H33</f>
        <v>91135.433100299997</v>
      </c>
      <c r="J43" s="4">
        <f>'[1]For-data-entry'!I33</f>
        <v>73116.203468799999</v>
      </c>
      <c r="K43" s="4">
        <f>'[1]For-data-entry'!J33</f>
        <v>187902.947793</v>
      </c>
      <c r="L43" s="4">
        <f>'[1]For-data-entry'!K33</f>
        <v>1395239.1178900001</v>
      </c>
      <c r="M43" s="4">
        <f>'[1]For-data-entry'!L33</f>
        <v>1747393.7022521002</v>
      </c>
      <c r="N43" s="10">
        <v>2</v>
      </c>
      <c r="O43" s="6" t="str">
        <f t="shared" si="1"/>
        <v>Kotak Mahendra Bank</v>
      </c>
      <c r="P43" s="8">
        <f>'[1]For-data-entry'!M33</f>
        <v>31722.6787988623</v>
      </c>
      <c r="Q43" s="8">
        <f>'[1]For-data-entry'!N33</f>
        <v>12802.863501100001</v>
      </c>
      <c r="R43" s="8">
        <f>'[1]For-data-entry'!O33</f>
        <v>64694.737537678797</v>
      </c>
      <c r="S43" s="8">
        <f>'[1]For-data-entry'!P33</f>
        <v>1150975.21009063</v>
      </c>
      <c r="T43" s="8">
        <f>'[1]For-data-entry'!Q33</f>
        <v>1260195.4899282712</v>
      </c>
      <c r="U43" s="8">
        <f>'[1]For-data-entry'!R33</f>
        <v>34.808282267062459</v>
      </c>
      <c r="V43" s="8">
        <f>'[1]For-data-entry'!S33</f>
        <v>17.510295794506362</v>
      </c>
      <c r="W43" s="8">
        <f>'[1]For-data-entry'!T33</f>
        <v>34.429868342964276</v>
      </c>
      <c r="X43" s="8">
        <f>'[1]For-data-entry'!U33</f>
        <v>82.493043330897507</v>
      </c>
      <c r="Y43" s="8">
        <f>'[1]For-data-entry'!V33</f>
        <v>72.118577988697595</v>
      </c>
    </row>
    <row r="44" spans="1:25">
      <c r="A44" s="10">
        <v>3</v>
      </c>
      <c r="B44" s="6" t="str">
        <f>'[1]For-data-entry'!B34</f>
        <v>Cathelic Syrian Bank Ltd.</v>
      </c>
      <c r="C44" s="7"/>
      <c r="D44" s="7">
        <f>'[1]For-data-entry'!C34</f>
        <v>4</v>
      </c>
      <c r="E44" s="7">
        <f>'[1]For-data-entry'!D34</f>
        <v>0</v>
      </c>
      <c r="F44" s="7">
        <f>'[1]For-data-entry'!E34</f>
        <v>6</v>
      </c>
      <c r="G44" s="7">
        <f>'[1]For-data-entry'!F34</f>
        <v>6</v>
      </c>
      <c r="H44" s="7">
        <f>'[1]For-data-entry'!G34</f>
        <v>16</v>
      </c>
      <c r="I44" s="4">
        <f>'[1]For-data-entry'!H34</f>
        <v>1043</v>
      </c>
      <c r="J44" s="4">
        <f>'[1]For-data-entry'!I34</f>
        <v>0</v>
      </c>
      <c r="K44" s="4">
        <f>'[1]For-data-entry'!J34</f>
        <v>58167</v>
      </c>
      <c r="L44" s="4">
        <f>'[1]For-data-entry'!K34</f>
        <v>0</v>
      </c>
      <c r="M44" s="4">
        <f>'[1]For-data-entry'!L34</f>
        <v>59210</v>
      </c>
      <c r="N44" s="10">
        <v>3</v>
      </c>
      <c r="O44" s="6" t="str">
        <f t="shared" si="1"/>
        <v>Cathelic Syrian Bank Ltd.</v>
      </c>
      <c r="P44" s="8">
        <f>'[1]For-data-entry'!M34</f>
        <v>5741.45</v>
      </c>
      <c r="Q44" s="8">
        <f>'[1]For-data-entry'!N34</f>
        <v>0</v>
      </c>
      <c r="R44" s="8">
        <f>'[1]For-data-entry'!O34</f>
        <v>43015.77</v>
      </c>
      <c r="S44" s="8">
        <f>'[1]For-data-entry'!P34</f>
        <v>0</v>
      </c>
      <c r="T44" s="8">
        <f>'[1]For-data-entry'!Q34</f>
        <v>48757.219999999994</v>
      </c>
      <c r="U44" s="8">
        <f>'[1]For-data-entry'!R34</f>
        <v>550.47459252157239</v>
      </c>
      <c r="V44" s="8" t="e">
        <f>'[1]For-data-entry'!S34</f>
        <v>#DIV/0!</v>
      </c>
      <c r="W44" s="8">
        <f>'[1]For-data-entry'!T34</f>
        <v>73.952189385734172</v>
      </c>
      <c r="X44" s="8" t="e">
        <f>'[1]For-data-entry'!U34</f>
        <v>#DIV/0!</v>
      </c>
      <c r="Y44" s="8">
        <f>'[1]For-data-entry'!V34</f>
        <v>82.346259077858463</v>
      </c>
    </row>
    <row r="45" spans="1:25">
      <c r="A45" s="10">
        <v>4</v>
      </c>
      <c r="B45" s="6" t="str">
        <f>'[1]For-data-entry'!B35</f>
        <v>City Union Bank Ltd</v>
      </c>
      <c r="C45" s="7"/>
      <c r="D45" s="7">
        <f>'[1]For-data-entry'!C35</f>
        <v>0</v>
      </c>
      <c r="E45" s="7">
        <f>'[1]For-data-entry'!D35</f>
        <v>5</v>
      </c>
      <c r="F45" s="7">
        <f>'[1]For-data-entry'!E35</f>
        <v>8</v>
      </c>
      <c r="G45" s="7">
        <f>'[1]For-data-entry'!F35</f>
        <v>17</v>
      </c>
      <c r="H45" s="7">
        <f>'[1]For-data-entry'!G35</f>
        <v>30</v>
      </c>
      <c r="I45" s="4">
        <f>'[1]For-data-entry'!H35</f>
        <v>1803.7979427</v>
      </c>
      <c r="J45" s="4">
        <f>'[1]For-data-entry'!I35</f>
        <v>10428.511246100001</v>
      </c>
      <c r="K45" s="4">
        <f>'[1]For-data-entry'!J35</f>
        <v>24285.687299599998</v>
      </c>
      <c r="L45" s="4">
        <f>'[1]For-data-entry'!K35</f>
        <v>137145.7597313</v>
      </c>
      <c r="M45" s="4">
        <f>'[1]For-data-entry'!L35</f>
        <v>173663.75621970001</v>
      </c>
      <c r="N45" s="10">
        <v>4</v>
      </c>
      <c r="O45" s="6" t="str">
        <f t="shared" si="1"/>
        <v>City Union Bank Ltd</v>
      </c>
      <c r="P45" s="8">
        <f>'[1]For-data-entry'!M35</f>
        <v>2467.169848</v>
      </c>
      <c r="Q45" s="8">
        <f>'[1]For-data-entry'!N35</f>
        <v>11278.08445</v>
      </c>
      <c r="R45" s="8">
        <f>'[1]For-data-entry'!O35</f>
        <v>22725.643904</v>
      </c>
      <c r="S45" s="8">
        <f>'[1]For-data-entry'!P35</f>
        <v>92380.180894000005</v>
      </c>
      <c r="T45" s="8">
        <f>'[1]For-data-entry'!Q35</f>
        <v>128851.079096</v>
      </c>
      <c r="U45" s="8">
        <f>'[1]For-data-entry'!R35</f>
        <v>136.77639771043519</v>
      </c>
      <c r="V45" s="8">
        <f>'[1]For-data-entry'!S35</f>
        <v>108.14663937978412</v>
      </c>
      <c r="W45" s="8">
        <f>'[1]For-data-entry'!T35</f>
        <v>93.576284762483567</v>
      </c>
      <c r="X45" s="8">
        <f>'[1]For-data-entry'!U35</f>
        <v>67.359122932414365</v>
      </c>
      <c r="Y45" s="8">
        <f>'[1]For-data-entry'!V35</f>
        <v>74.195722758058963</v>
      </c>
    </row>
    <row r="46" spans="1:25">
      <c r="A46" s="10">
        <v>5</v>
      </c>
      <c r="B46" s="6" t="str">
        <f>'[1]For-data-entry'!B36</f>
        <v>Dhanalaxmi Bank Ltd.</v>
      </c>
      <c r="C46" s="7"/>
      <c r="D46" s="7">
        <f>'[1]For-data-entry'!C36</f>
        <v>0</v>
      </c>
      <c r="E46" s="7">
        <f>'[1]For-data-entry'!D36</f>
        <v>1</v>
      </c>
      <c r="F46" s="7">
        <f>'[1]For-data-entry'!E36</f>
        <v>2</v>
      </c>
      <c r="G46" s="7">
        <f>'[1]For-data-entry'!F36</f>
        <v>9</v>
      </c>
      <c r="H46" s="7">
        <f>'[1]For-data-entry'!G36</f>
        <v>12</v>
      </c>
      <c r="I46" s="4">
        <f>'[1]For-data-entry'!H36</f>
        <v>0</v>
      </c>
      <c r="J46" s="4">
        <f>'[1]For-data-entry'!I36</f>
        <v>618</v>
      </c>
      <c r="K46" s="4">
        <f>'[1]For-data-entry'!J36</f>
        <v>2658</v>
      </c>
      <c r="L46" s="4">
        <f>'[1]For-data-entry'!K36</f>
        <v>30655</v>
      </c>
      <c r="M46" s="4">
        <f>'[1]For-data-entry'!L36</f>
        <v>33931</v>
      </c>
      <c r="N46" s="10">
        <v>5</v>
      </c>
      <c r="O46" s="6" t="str">
        <f t="shared" si="1"/>
        <v>Dhanalaxmi Bank Ltd.</v>
      </c>
      <c r="P46" s="8">
        <f>'[1]For-data-entry'!M36</f>
        <v>0</v>
      </c>
      <c r="Q46" s="8">
        <f>'[1]For-data-entry'!N36</f>
        <v>387</v>
      </c>
      <c r="R46" s="8">
        <f>'[1]For-data-entry'!O36</f>
        <v>1872</v>
      </c>
      <c r="S46" s="8">
        <f>'[1]For-data-entry'!P36</f>
        <v>42422</v>
      </c>
      <c r="T46" s="8">
        <f>'[1]For-data-entry'!Q36</f>
        <v>44681</v>
      </c>
      <c r="U46" s="8" t="e">
        <f>'[1]For-data-entry'!R36</f>
        <v>#DIV/0!</v>
      </c>
      <c r="V46" s="8">
        <f>'[1]For-data-entry'!S36</f>
        <v>62.621359223300978</v>
      </c>
      <c r="W46" s="8">
        <f>'[1]For-data-entry'!T36</f>
        <v>70.42889390519187</v>
      </c>
      <c r="X46" s="8">
        <f>'[1]For-data-entry'!U36</f>
        <v>138.38525526015331</v>
      </c>
      <c r="Y46" s="8">
        <f>'[1]For-data-entry'!V36</f>
        <v>131.68194276620198</v>
      </c>
    </row>
    <row r="47" spans="1:25">
      <c r="A47" s="10">
        <v>6</v>
      </c>
      <c r="B47" s="6" t="str">
        <f>'[1]For-data-entry'!B37</f>
        <v>Federal Bank Ltd.</v>
      </c>
      <c r="C47" s="7"/>
      <c r="D47" s="7">
        <f>'[1]For-data-entry'!C37</f>
        <v>21</v>
      </c>
      <c r="E47" s="7">
        <f>'[1]For-data-entry'!D37</f>
        <v>35</v>
      </c>
      <c r="F47" s="7">
        <f>'[1]For-data-entry'!E37</f>
        <v>22</v>
      </c>
      <c r="G47" s="7">
        <f>'[1]For-data-entry'!F37</f>
        <v>23</v>
      </c>
      <c r="H47" s="7">
        <f>'[1]For-data-entry'!G37</f>
        <v>101</v>
      </c>
      <c r="I47" s="4">
        <f>'[1]For-data-entry'!H37</f>
        <v>32607.119999999999</v>
      </c>
      <c r="J47" s="4">
        <f>'[1]For-data-entry'!I37</f>
        <v>53338.07</v>
      </c>
      <c r="K47" s="4">
        <f>'[1]For-data-entry'!J37</f>
        <v>62245.86</v>
      </c>
      <c r="L47" s="4">
        <f>'[1]For-data-entry'!K37</f>
        <v>257635.72</v>
      </c>
      <c r="M47" s="4">
        <f>'[1]For-data-entry'!L37</f>
        <v>405826.77</v>
      </c>
      <c r="N47" s="10">
        <v>6</v>
      </c>
      <c r="O47" s="6" t="str">
        <f t="shared" si="1"/>
        <v>Federal Bank Ltd.</v>
      </c>
      <c r="P47" s="8">
        <f>'[1]For-data-entry'!M37</f>
        <v>33514.339999999997</v>
      </c>
      <c r="Q47" s="8">
        <f>'[1]For-data-entry'!N37</f>
        <v>56015.89</v>
      </c>
      <c r="R47" s="8">
        <f>'[1]For-data-entry'!O37</f>
        <v>88042.96</v>
      </c>
      <c r="S47" s="8">
        <f>'[1]For-data-entry'!P37</f>
        <v>557149</v>
      </c>
      <c r="T47" s="8">
        <f>'[1]For-data-entry'!Q37</f>
        <v>734722.19</v>
      </c>
      <c r="U47" s="8">
        <f>'[1]For-data-entry'!R37</f>
        <v>102.78227577289867</v>
      </c>
      <c r="V47" s="8">
        <f>'[1]For-data-entry'!S37</f>
        <v>105.02046661980833</v>
      </c>
      <c r="W47" s="8">
        <f>'[1]For-data-entry'!T37</f>
        <v>141.44388076572483</v>
      </c>
      <c r="X47" s="8">
        <f>'[1]For-data-entry'!U37</f>
        <v>216.25456283779286</v>
      </c>
      <c r="Y47" s="8">
        <f>'[1]For-data-entry'!V37</f>
        <v>181.04330327937703</v>
      </c>
    </row>
    <row r="48" spans="1:25">
      <c r="A48" s="10">
        <v>7</v>
      </c>
      <c r="B48" s="6" t="str">
        <f>'[1]For-data-entry'!B38</f>
        <v>J and K Bank Ltd</v>
      </c>
      <c r="D48" s="7">
        <f>'[1]For-data-entry'!C38</f>
        <v>0</v>
      </c>
      <c r="E48" s="7">
        <f>'[1]For-data-entry'!D38</f>
        <v>0</v>
      </c>
      <c r="F48" s="7">
        <f>'[1]For-data-entry'!E38</f>
        <v>2</v>
      </c>
      <c r="G48" s="7">
        <f>'[1]For-data-entry'!F38</f>
        <v>6</v>
      </c>
      <c r="H48" s="7">
        <f>'[1]For-data-entry'!G38</f>
        <v>8</v>
      </c>
      <c r="I48" s="4">
        <f>'[1]For-data-entry'!H38</f>
        <v>0</v>
      </c>
      <c r="J48" s="4">
        <f>'[1]For-data-entry'!I38</f>
        <v>0</v>
      </c>
      <c r="K48" s="4">
        <f>'[1]For-data-entry'!J38</f>
        <v>2389</v>
      </c>
      <c r="L48" s="4">
        <f>'[1]For-data-entry'!K38</f>
        <v>74598</v>
      </c>
      <c r="M48" s="4">
        <f>'[1]For-data-entry'!L38</f>
        <v>76987</v>
      </c>
      <c r="N48" s="10">
        <v>7</v>
      </c>
      <c r="O48" s="6" t="str">
        <f t="shared" si="1"/>
        <v>J and K Bank Ltd</v>
      </c>
      <c r="P48" s="8">
        <f>'[1]For-data-entry'!M38</f>
        <v>0</v>
      </c>
      <c r="Q48" s="8">
        <f>'[1]For-data-entry'!N38</f>
        <v>0</v>
      </c>
      <c r="R48" s="8">
        <f>'[1]For-data-entry'!O38</f>
        <v>4301</v>
      </c>
      <c r="S48" s="8">
        <f>'[1]For-data-entry'!P38</f>
        <v>267763</v>
      </c>
      <c r="T48" s="8">
        <f>'[1]For-data-entry'!Q38</f>
        <v>272064</v>
      </c>
      <c r="U48" s="8" t="e">
        <f>'[1]For-data-entry'!R38</f>
        <v>#DIV/0!</v>
      </c>
      <c r="V48" s="8" t="e">
        <f>'[1]For-data-entry'!S38</f>
        <v>#DIV/0!</v>
      </c>
      <c r="W48" s="8">
        <f>'[1]For-data-entry'!T38</f>
        <v>180.03348681456677</v>
      </c>
      <c r="X48" s="8">
        <f>'[1]For-data-entry'!U38</f>
        <v>358.94125847877956</v>
      </c>
      <c r="Y48" s="8">
        <f>'[1]For-data-entry'!V38</f>
        <v>353.38953329782947</v>
      </c>
    </row>
    <row r="49" spans="1:25">
      <c r="A49" s="10">
        <v>8</v>
      </c>
      <c r="B49" s="6" t="str">
        <f>'[1]For-data-entry'!B39</f>
        <v>Karur Vysya Bank Ltd.</v>
      </c>
      <c r="C49" s="7"/>
      <c r="D49" s="7">
        <f>'[1]For-data-entry'!C39</f>
        <v>1</v>
      </c>
      <c r="E49" s="7">
        <f>'[1]For-data-entry'!D39</f>
        <v>13</v>
      </c>
      <c r="F49" s="7">
        <f>'[1]For-data-entry'!E39</f>
        <v>15</v>
      </c>
      <c r="G49" s="7">
        <f>'[1]For-data-entry'!F39</f>
        <v>23</v>
      </c>
      <c r="H49" s="7">
        <f>'[1]For-data-entry'!G39</f>
        <v>52</v>
      </c>
      <c r="I49" s="4">
        <f>'[1]For-data-entry'!H39</f>
        <v>2450</v>
      </c>
      <c r="J49" s="4">
        <f>'[1]For-data-entry'!I39</f>
        <v>22284</v>
      </c>
      <c r="K49" s="4">
        <f>'[1]For-data-entry'!J39</f>
        <v>69517</v>
      </c>
      <c r="L49" s="4">
        <f>'[1]For-data-entry'!K39</f>
        <v>311435</v>
      </c>
      <c r="M49" s="4">
        <f>'[1]For-data-entry'!L39</f>
        <v>405686</v>
      </c>
      <c r="N49" s="10">
        <v>8</v>
      </c>
      <c r="O49" s="6" t="str">
        <f t="shared" si="1"/>
        <v>Karur Vysya Bank Ltd.</v>
      </c>
      <c r="P49" s="8">
        <f>'[1]For-data-entry'!M39</f>
        <v>2395</v>
      </c>
      <c r="Q49" s="8">
        <f>'[1]For-data-entry'!N39</f>
        <v>20459</v>
      </c>
      <c r="R49" s="8">
        <f>'[1]For-data-entry'!O39</f>
        <v>46858</v>
      </c>
      <c r="S49" s="8">
        <f>'[1]For-data-entry'!P39</f>
        <v>195038</v>
      </c>
      <c r="T49" s="8">
        <f>'[1]For-data-entry'!Q39</f>
        <v>264750</v>
      </c>
      <c r="U49" s="8">
        <f>'[1]For-data-entry'!R39</f>
        <v>97.755102040816325</v>
      </c>
      <c r="V49" s="8">
        <f>'[1]For-data-entry'!S39</f>
        <v>91.81026745647101</v>
      </c>
      <c r="W49" s="8">
        <f>'[1]For-data-entry'!T39</f>
        <v>67.405095156580401</v>
      </c>
      <c r="X49" s="8">
        <f>'[1]For-data-entry'!U39</f>
        <v>62.625588003917358</v>
      </c>
      <c r="Y49" s="8">
        <f>'[1]For-data-entry'!V39</f>
        <v>65.259831495294378</v>
      </c>
    </row>
    <row r="50" spans="1:25">
      <c r="A50" s="10">
        <v>9</v>
      </c>
      <c r="B50" s="6" t="str">
        <f>'[1]For-data-entry'!B40</f>
        <v>Lakshmi Vilas Bank Ltd</v>
      </c>
      <c r="C50" s="7"/>
      <c r="D50" s="7">
        <f>'[1]For-data-entry'!C40</f>
        <v>3</v>
      </c>
      <c r="E50" s="7">
        <f>'[1]For-data-entry'!D40</f>
        <v>10</v>
      </c>
      <c r="F50" s="7">
        <f>'[1]For-data-entry'!E40</f>
        <v>18</v>
      </c>
      <c r="G50" s="7">
        <f>'[1]For-data-entry'!F40</f>
        <v>21</v>
      </c>
      <c r="H50" s="7">
        <f>'[1]For-data-entry'!G40</f>
        <v>52</v>
      </c>
      <c r="I50" s="4">
        <f>'[1]For-data-entry'!H40</f>
        <v>1028.0999999999999</v>
      </c>
      <c r="J50" s="4">
        <f>'[1]For-data-entry'!I40</f>
        <v>9696.5400000000009</v>
      </c>
      <c r="K50" s="4">
        <f>'[1]For-data-entry'!J40</f>
        <v>64299.13</v>
      </c>
      <c r="L50" s="4">
        <f>'[1]For-data-entry'!K40</f>
        <v>309761.90999999997</v>
      </c>
      <c r="M50" s="4">
        <f>'[1]For-data-entry'!L40</f>
        <v>384785.68</v>
      </c>
      <c r="N50" s="10">
        <v>9</v>
      </c>
      <c r="O50" s="6" t="str">
        <f t="shared" si="1"/>
        <v>Lakshmi Vilas Bank Ltd</v>
      </c>
      <c r="P50" s="8">
        <f>'[1]For-data-entry'!M40</f>
        <v>606.35</v>
      </c>
      <c r="Q50" s="8">
        <f>'[1]For-data-entry'!N40</f>
        <v>3317.64</v>
      </c>
      <c r="R50" s="8">
        <f>'[1]For-data-entry'!O40</f>
        <v>27563.35</v>
      </c>
      <c r="S50" s="8">
        <f>'[1]For-data-entry'!P40</f>
        <v>349575.28</v>
      </c>
      <c r="T50" s="8">
        <f>'[1]For-data-entry'!Q40</f>
        <v>381062.62</v>
      </c>
      <c r="U50" s="8">
        <f>'[1]For-data-entry'!R40</f>
        <v>58.977725902149601</v>
      </c>
      <c r="V50" s="8">
        <f>'[1]For-data-entry'!S40</f>
        <v>34.214678637947138</v>
      </c>
      <c r="W50" s="8">
        <f>'[1]For-data-entry'!T40</f>
        <v>42.867376277097371</v>
      </c>
      <c r="X50" s="8">
        <f>'[1]For-data-entry'!U40</f>
        <v>112.85289401786038</v>
      </c>
      <c r="Y50" s="8">
        <f>'[1]For-data-entry'!V40</f>
        <v>99.032432807790556</v>
      </c>
    </row>
    <row r="51" spans="1:25">
      <c r="A51" s="10">
        <v>10</v>
      </c>
      <c r="B51" s="6" t="str">
        <f>'[1]For-data-entry'!B41</f>
        <v xml:space="preserve">Ratnakar Bank Ltd </v>
      </c>
      <c r="D51" s="7">
        <f>'[1]For-data-entry'!C41</f>
        <v>3</v>
      </c>
      <c r="E51" s="7">
        <f>'[1]For-data-entry'!D41</f>
        <v>10</v>
      </c>
      <c r="F51" s="7">
        <f>'[1]For-data-entry'!E41</f>
        <v>6</v>
      </c>
      <c r="G51" s="7">
        <f>'[1]For-data-entry'!F41</f>
        <v>6</v>
      </c>
      <c r="H51" s="7">
        <f>'[1]For-data-entry'!G41</f>
        <v>25</v>
      </c>
      <c r="I51" s="4">
        <f>'[1]For-data-entry'!H41</f>
        <v>2601.1101460999998</v>
      </c>
      <c r="J51" s="4">
        <f>'[1]For-data-entry'!I41</f>
        <v>22040.339551559999</v>
      </c>
      <c r="K51" s="4">
        <f>'[1]For-data-entry'!J41</f>
        <v>40234.920686700003</v>
      </c>
      <c r="L51" s="4">
        <f>'[1]For-data-entry'!K41</f>
        <v>170227.269715017</v>
      </c>
      <c r="M51" s="4">
        <f>'[1]For-data-entry'!L41</f>
        <v>235103.64009937699</v>
      </c>
      <c r="N51" s="10">
        <v>10</v>
      </c>
      <c r="O51" s="6" t="str">
        <f t="shared" si="1"/>
        <v xml:space="preserve">Ratnakar Bank Ltd </v>
      </c>
      <c r="P51" s="8">
        <f>'[1]For-data-entry'!M41</f>
        <v>2765.6529283199998</v>
      </c>
      <c r="Q51" s="8">
        <f>'[1]For-data-entry'!N41</f>
        <v>37081.131597879801</v>
      </c>
      <c r="R51" s="8">
        <f>'[1]For-data-entry'!O41</f>
        <v>27711.4536062798</v>
      </c>
      <c r="S51" s="8">
        <f>'[1]For-data-entry'!P41</f>
        <v>191705.47371880099</v>
      </c>
      <c r="T51" s="8">
        <f>'[1]For-data-entry'!Q41</f>
        <v>259263.71185128059</v>
      </c>
      <c r="U51" s="8">
        <f>'[1]For-data-entry'!R41</f>
        <v>106.32586753262675</v>
      </c>
      <c r="V51" s="8">
        <f>'[1]For-data-entry'!S41</f>
        <v>168.24210675672293</v>
      </c>
      <c r="W51" s="8">
        <f>'[1]For-data-entry'!T41</f>
        <v>68.874135038223301</v>
      </c>
      <c r="X51" s="8">
        <f>'[1]For-data-entry'!U41</f>
        <v>112.61736973150151</v>
      </c>
      <c r="Y51" s="8">
        <f>'[1]For-data-entry'!V41</f>
        <v>110.2763495034323</v>
      </c>
    </row>
    <row r="52" spans="1:25">
      <c r="A52" s="10">
        <v>11</v>
      </c>
      <c r="B52" s="6" t="str">
        <f>'[1]For-data-entry'!B42</f>
        <v>South Indian Bank Ltd</v>
      </c>
      <c r="C52" s="7"/>
      <c r="D52" s="7">
        <f>'[1]For-data-entry'!C42</f>
        <v>1</v>
      </c>
      <c r="E52" s="7">
        <f>'[1]For-data-entry'!D42</f>
        <v>8</v>
      </c>
      <c r="F52" s="7">
        <f>'[1]For-data-entry'!E42</f>
        <v>14</v>
      </c>
      <c r="G52" s="7">
        <f>'[1]For-data-entry'!F42</f>
        <v>23</v>
      </c>
      <c r="H52" s="7">
        <f>'[1]For-data-entry'!G42</f>
        <v>46</v>
      </c>
      <c r="I52" s="4">
        <f>'[1]For-data-entry'!H42</f>
        <v>708</v>
      </c>
      <c r="J52" s="4">
        <f>'[1]For-data-entry'!I42</f>
        <v>9713</v>
      </c>
      <c r="K52" s="4">
        <f>'[1]For-data-entry'!J42</f>
        <v>70081</v>
      </c>
      <c r="L52" s="4">
        <f>'[1]For-data-entry'!K42</f>
        <v>396585</v>
      </c>
      <c r="M52" s="4">
        <f>'[1]For-data-entry'!L42</f>
        <v>477087</v>
      </c>
      <c r="N52" s="10">
        <v>11</v>
      </c>
      <c r="O52" s="6" t="str">
        <f t="shared" si="1"/>
        <v>South Indian Bank Ltd</v>
      </c>
      <c r="P52" s="8">
        <f>'[1]For-data-entry'!M42</f>
        <v>1619</v>
      </c>
      <c r="Q52" s="8">
        <f>'[1]For-data-entry'!N42</f>
        <v>8750</v>
      </c>
      <c r="R52" s="8">
        <f>'[1]For-data-entry'!O42</f>
        <v>70809</v>
      </c>
      <c r="S52" s="8">
        <f>'[1]For-data-entry'!P42</f>
        <v>233048</v>
      </c>
      <c r="T52" s="8">
        <f>'[1]For-data-entry'!Q42</f>
        <v>314226</v>
      </c>
      <c r="U52" s="8">
        <f>'[1]For-data-entry'!R42</f>
        <v>228.67231638418079</v>
      </c>
      <c r="V52" s="8">
        <f>'[1]For-data-entry'!S42</f>
        <v>90.085452486358491</v>
      </c>
      <c r="W52" s="8">
        <f>'[1]For-data-entry'!T42</f>
        <v>101.03879796235785</v>
      </c>
      <c r="X52" s="8">
        <f>'[1]For-data-entry'!U42</f>
        <v>58.763695046459141</v>
      </c>
      <c r="Y52" s="8">
        <f>'[1]For-data-entry'!V42</f>
        <v>65.863458865992996</v>
      </c>
    </row>
    <row r="53" spans="1:25">
      <c r="A53" s="10">
        <v>12</v>
      </c>
      <c r="B53" s="6" t="str">
        <f>'[1]For-data-entry'!B43</f>
        <v>Tamil Nadu Merchantile Bank Ltd.</v>
      </c>
      <c r="D53" s="7">
        <f>'[1]For-data-entry'!C43</f>
        <v>0</v>
      </c>
      <c r="E53" s="7">
        <f>'[1]For-data-entry'!D43</f>
        <v>13</v>
      </c>
      <c r="F53" s="7">
        <f>'[1]For-data-entry'!E43</f>
        <v>5</v>
      </c>
      <c r="G53" s="7">
        <f>'[1]For-data-entry'!F43</f>
        <v>2</v>
      </c>
      <c r="H53" s="7">
        <f>'[1]For-data-entry'!G43</f>
        <v>20</v>
      </c>
      <c r="I53" s="4">
        <f>'[1]For-data-entry'!H43</f>
        <v>0</v>
      </c>
      <c r="J53" s="4">
        <f>'[1]For-data-entry'!I43</f>
        <v>9485.0400000000009</v>
      </c>
      <c r="K53" s="4">
        <f>'[1]For-data-entry'!J43</f>
        <v>19210.63</v>
      </c>
      <c r="L53" s="4">
        <f>'[1]For-data-entry'!K43</f>
        <v>154427.89000000001</v>
      </c>
      <c r="M53" s="4">
        <f>'[1]For-data-entry'!L43</f>
        <v>183123.56000000003</v>
      </c>
      <c r="N53" s="10">
        <v>12</v>
      </c>
      <c r="O53" s="6" t="str">
        <f t="shared" si="1"/>
        <v>Tamil Nadu Merchantile Bank Ltd.</v>
      </c>
      <c r="P53" s="8">
        <f>'[1]For-data-entry'!M43</f>
        <v>0</v>
      </c>
      <c r="Q53" s="8">
        <f>'[1]For-data-entry'!N43</f>
        <v>11799.21</v>
      </c>
      <c r="R53" s="8">
        <f>'[1]For-data-entry'!O43</f>
        <v>10540.56</v>
      </c>
      <c r="S53" s="8">
        <f>'[1]For-data-entry'!P43</f>
        <v>30865.69</v>
      </c>
      <c r="T53" s="8">
        <f>'[1]For-data-entry'!Q43</f>
        <v>53205.459999999992</v>
      </c>
      <c r="U53" s="8" t="e">
        <f>'[1]For-data-entry'!R43</f>
        <v>#DIV/0!</v>
      </c>
      <c r="V53" s="8">
        <f>'[1]For-data-entry'!S43</f>
        <v>124.39810480504035</v>
      </c>
      <c r="W53" s="8">
        <f>'[1]For-data-entry'!T43</f>
        <v>54.868372354264274</v>
      </c>
      <c r="X53" s="8">
        <f>'[1]For-data-entry'!U43</f>
        <v>19.98712149728912</v>
      </c>
      <c r="Y53" s="8">
        <f>'[1]For-data-entry'!V43</f>
        <v>29.054404577980019</v>
      </c>
    </row>
    <row r="54" spans="1:25">
      <c r="A54" s="10">
        <v>13</v>
      </c>
      <c r="B54" s="6" t="str">
        <f>'[1]For-data-entry'!B44</f>
        <v>IndusInd Bank</v>
      </c>
      <c r="D54" s="7">
        <f>'[1]For-data-entry'!C44</f>
        <v>1</v>
      </c>
      <c r="E54" s="7">
        <f>'[1]For-data-entry'!D44</f>
        <v>4</v>
      </c>
      <c r="F54" s="7">
        <f>'[1]For-data-entry'!E44</f>
        <v>10</v>
      </c>
      <c r="G54" s="7">
        <f>'[1]For-data-entry'!F44</f>
        <v>20</v>
      </c>
      <c r="H54" s="7">
        <f>'[1]For-data-entry'!G44</f>
        <v>35</v>
      </c>
      <c r="I54" s="4">
        <f>'[1]For-data-entry'!H44</f>
        <v>1111.4873763000001</v>
      </c>
      <c r="J54" s="4">
        <f>'[1]For-data-entry'!I44</f>
        <v>4587.4556334389999</v>
      </c>
      <c r="K54" s="4">
        <f>'[1]For-data-entry'!J44</f>
        <v>10292.819363308799</v>
      </c>
      <c r="L54" s="4">
        <f>'[1]For-data-entry'!K44</f>
        <v>254747.18271626299</v>
      </c>
      <c r="M54" s="4">
        <f>'[1]For-data-entry'!L44</f>
        <v>270738.94508931082</v>
      </c>
      <c r="N54" s="10">
        <v>13</v>
      </c>
      <c r="O54" s="6" t="str">
        <f t="shared" si="1"/>
        <v>IndusInd Bank</v>
      </c>
      <c r="P54" s="8">
        <f>'[1]For-data-entry'!M44</f>
        <v>268.66949579999999</v>
      </c>
      <c r="Q54" s="8">
        <f>'[1]For-data-entry'!N44</f>
        <v>12703.7783616</v>
      </c>
      <c r="R54" s="8">
        <f>'[1]For-data-entry'!O44</f>
        <v>134627.25109229999</v>
      </c>
      <c r="S54" s="8">
        <f>'[1]For-data-entry'!P44</f>
        <v>463654.19078416203</v>
      </c>
      <c r="T54" s="8">
        <f>'[1]For-data-entry'!Q44</f>
        <v>611253.88973386202</v>
      </c>
      <c r="U54" s="8">
        <f>'[1]For-data-entry'!R44</f>
        <v>24.172069024694327</v>
      </c>
      <c r="V54" s="8">
        <f>'[1]For-data-entry'!S44</f>
        <v>276.9242773488487</v>
      </c>
      <c r="W54" s="8">
        <f>'[1]For-data-entry'!T44</f>
        <v>1307.9725422191982</v>
      </c>
      <c r="X54" s="8">
        <f>'[1]For-data-entry'!U44</f>
        <v>182.00562056875791</v>
      </c>
      <c r="Y54" s="8">
        <f>'[1]For-data-entry'!V44</f>
        <v>225.77242794981817</v>
      </c>
    </row>
    <row r="55" spans="1:25">
      <c r="A55" s="10">
        <v>14</v>
      </c>
      <c r="B55" s="6" t="str">
        <f>'[1]For-data-entry'!B45</f>
        <v>HDFC Bank Ltd</v>
      </c>
      <c r="C55" s="16"/>
      <c r="D55" s="7">
        <f>'[1]For-data-entry'!C45</f>
        <v>18</v>
      </c>
      <c r="E55" s="7">
        <f>'[1]For-data-entry'!D45</f>
        <v>64</v>
      </c>
      <c r="F55" s="7">
        <f>'[1]For-data-entry'!E45</f>
        <v>35</v>
      </c>
      <c r="G55" s="7">
        <f>'[1]For-data-entry'!F45</f>
        <v>147</v>
      </c>
      <c r="H55" s="7">
        <f>'[1]For-data-entry'!G45</f>
        <v>264</v>
      </c>
      <c r="I55" s="4">
        <f>'[1]For-data-entry'!H45</f>
        <v>90386.359050300001</v>
      </c>
      <c r="J55" s="4">
        <f>'[1]For-data-entry'!I45</f>
        <v>205629.25750790001</v>
      </c>
      <c r="K55" s="4">
        <f>'[1]For-data-entry'!J45</f>
        <v>299437.59292079997</v>
      </c>
      <c r="L55" s="4">
        <f>'[1]For-data-entry'!K45</f>
        <v>4691261.9548126999</v>
      </c>
      <c r="M55" s="4">
        <f>'[1]For-data-entry'!L45</f>
        <v>5286715.1642917003</v>
      </c>
      <c r="N55" s="10">
        <v>14</v>
      </c>
      <c r="O55" s="6" t="str">
        <f t="shared" si="1"/>
        <v>HDFC Bank Ltd</v>
      </c>
      <c r="P55" s="8">
        <f>'[1]For-data-entry'!M45</f>
        <v>44851.3827038456</v>
      </c>
      <c r="Q55" s="8">
        <f>'[1]For-data-entry'!N45</f>
        <v>300997.6453715</v>
      </c>
      <c r="R55" s="8">
        <f>'[1]For-data-entry'!O45</f>
        <v>553982.46036130399</v>
      </c>
      <c r="S55" s="8">
        <f>'[1]For-data-entry'!P45</f>
        <v>3141295.8009947501</v>
      </c>
      <c r="T55" s="8">
        <f>'[1]For-data-entry'!Q45</f>
        <v>4041127.2894313997</v>
      </c>
      <c r="U55" s="8">
        <f>'[1]For-data-entry'!R45</f>
        <v>49.621849109870446</v>
      </c>
      <c r="V55" s="8">
        <f>'[1]For-data-entry'!S45</f>
        <v>146.3788028121125</v>
      </c>
      <c r="W55" s="8">
        <f>'[1]For-data-entry'!T45</f>
        <v>185.00765216471336</v>
      </c>
      <c r="X55" s="8">
        <f>'[1]For-data-entry'!U45</f>
        <v>66.960571190703575</v>
      </c>
      <c r="Y55" s="8">
        <f>'[1]For-data-entry'!V45</f>
        <v>76.439285337832629</v>
      </c>
    </row>
    <row r="56" spans="1:25">
      <c r="A56" s="10">
        <v>15</v>
      </c>
      <c r="B56" s="6" t="str">
        <f>'[1]For-data-entry'!B46</f>
        <v xml:space="preserve">Axis Bank Ltd </v>
      </c>
      <c r="C56" s="7"/>
      <c r="D56" s="7">
        <f>'[1]For-data-entry'!C46</f>
        <v>8</v>
      </c>
      <c r="E56" s="7">
        <f>'[1]For-data-entry'!D46</f>
        <v>58</v>
      </c>
      <c r="F56" s="7">
        <f>'[1]For-data-entry'!E46</f>
        <v>54</v>
      </c>
      <c r="G56" s="7">
        <f>'[1]For-data-entry'!F46</f>
        <v>99</v>
      </c>
      <c r="H56" s="7">
        <f>'[1]For-data-entry'!G46</f>
        <v>219</v>
      </c>
      <c r="I56" s="4">
        <f>'[1]For-data-entry'!H46</f>
        <v>58940.403404600002</v>
      </c>
      <c r="J56" s="4">
        <f>'[1]For-data-entry'!I46</f>
        <v>274276.91531329998</v>
      </c>
      <c r="K56" s="4">
        <f>'[1]For-data-entry'!J46</f>
        <v>519913.01124580001</v>
      </c>
      <c r="L56" s="4">
        <f>'[1]For-data-entry'!K46</f>
        <v>1604583.6326756999</v>
      </c>
      <c r="M56" s="4">
        <f>'[1]For-data-entry'!L46</f>
        <v>2457713.9626393998</v>
      </c>
      <c r="N56" s="10">
        <v>15</v>
      </c>
      <c r="O56" s="6" t="str">
        <f t="shared" si="1"/>
        <v xml:space="preserve">Axis Bank Ltd </v>
      </c>
      <c r="P56" s="8">
        <f>'[1]For-data-entry'!M46</f>
        <v>8259.7033962000005</v>
      </c>
      <c r="Q56" s="8">
        <f>'[1]For-data-entry'!N46</f>
        <v>81743.440455699994</v>
      </c>
      <c r="R56" s="8">
        <f>'[1]For-data-entry'!O46</f>
        <v>415678.1514876</v>
      </c>
      <c r="S56" s="8">
        <f>'[1]For-data-entry'!P46</f>
        <v>2298364.4964990998</v>
      </c>
      <c r="T56" s="8">
        <f>'[1]For-data-entry'!Q46</f>
        <v>2804045.7918385998</v>
      </c>
      <c r="U56" s="8">
        <f>'[1]For-data-entry'!R46</f>
        <v>14.013652637395033</v>
      </c>
      <c r="V56" s="8">
        <f>'[1]For-data-entry'!S46</f>
        <v>29.803252075489624</v>
      </c>
      <c r="W56" s="8">
        <f>'[1]For-data-entry'!T46</f>
        <v>79.951480823987168</v>
      </c>
      <c r="X56" s="8">
        <f>'[1]For-data-entry'!U46</f>
        <v>143.23743865357119</v>
      </c>
      <c r="Y56" s="8">
        <f>'[1]For-data-entry'!V46</f>
        <v>114.09162475633519</v>
      </c>
    </row>
    <row r="57" spans="1:25">
      <c r="A57" s="10">
        <v>16</v>
      </c>
      <c r="B57" s="6" t="str">
        <f>'[1]For-data-entry'!B47</f>
        <v>ICICI Bank Ltd</v>
      </c>
      <c r="C57" s="7"/>
      <c r="D57" s="7">
        <f>'[1]For-data-entry'!C47</f>
        <v>40</v>
      </c>
      <c r="E57" s="7">
        <f>'[1]For-data-entry'!D47</f>
        <v>69</v>
      </c>
      <c r="F57" s="7">
        <f>'[1]For-data-entry'!E47</f>
        <v>45</v>
      </c>
      <c r="G57" s="7">
        <f>'[1]For-data-entry'!F47</f>
        <v>132</v>
      </c>
      <c r="H57" s="7">
        <f>'[1]For-data-entry'!G47</f>
        <v>286</v>
      </c>
      <c r="I57" s="4">
        <f>'[1]For-data-entry'!H47</f>
        <v>206820.66685538701</v>
      </c>
      <c r="J57" s="4">
        <f>'[1]For-data-entry'!I47</f>
        <v>81913.534799217101</v>
      </c>
      <c r="K57" s="4">
        <f>'[1]For-data-entry'!J47</f>
        <v>463316.06357629597</v>
      </c>
      <c r="L57" s="4">
        <f>'[1]For-data-entry'!K47</f>
        <v>3627700.3184704999</v>
      </c>
      <c r="M57" s="4">
        <f>'[1]For-data-entry'!L47</f>
        <v>4379750.5837014001</v>
      </c>
      <c r="N57" s="10">
        <v>16</v>
      </c>
      <c r="O57" s="6" t="str">
        <f t="shared" si="1"/>
        <v>ICICI Bank Ltd</v>
      </c>
      <c r="P57" s="8">
        <f>'[1]For-data-entry'!M47</f>
        <v>149287.09921201499</v>
      </c>
      <c r="Q57" s="8">
        <f>'[1]For-data-entry'!N47</f>
        <v>107892.56217068199</v>
      </c>
      <c r="R57" s="8">
        <f>'[1]For-data-entry'!O47</f>
        <v>299049.44284490199</v>
      </c>
      <c r="S57" s="8">
        <f>'[1]For-data-entry'!P47</f>
        <v>2265448.2298721001</v>
      </c>
      <c r="T57" s="8">
        <f>'[1]For-data-entry'!Q47</f>
        <v>2821677.3340996988</v>
      </c>
      <c r="U57" s="8">
        <f>'[1]For-data-entry'!R47</f>
        <v>72.181905939022712</v>
      </c>
      <c r="V57" s="8">
        <f>'[1]For-data-entry'!S47</f>
        <v>131.71518288783847</v>
      </c>
      <c r="W57" s="8">
        <f>'[1]For-data-entry'!T47</f>
        <v>64.54545101168425</v>
      </c>
      <c r="X57" s="8">
        <f>'[1]For-data-entry'!U47</f>
        <v>62.44860465285764</v>
      </c>
      <c r="Y57" s="8">
        <f>'[1]For-data-entry'!V47</f>
        <v>64.425525613265691</v>
      </c>
    </row>
    <row r="58" spans="1:25">
      <c r="A58" s="10">
        <v>17</v>
      </c>
      <c r="B58" s="6" t="str">
        <f>'[1]For-data-entry'!B48</f>
        <v>YES BANK Ltd.</v>
      </c>
      <c r="C58" s="7"/>
      <c r="D58" s="7">
        <f>'[1]For-data-entry'!C48</f>
        <v>13</v>
      </c>
      <c r="E58" s="7">
        <f>'[1]For-data-entry'!D48</f>
        <v>14</v>
      </c>
      <c r="F58" s="7">
        <f>'[1]For-data-entry'!E48</f>
        <v>11</v>
      </c>
      <c r="G58" s="7">
        <f>'[1]For-data-entry'!F48</f>
        <v>31</v>
      </c>
      <c r="H58" s="7">
        <f>'[1]For-data-entry'!G48</f>
        <v>69</v>
      </c>
      <c r="I58" s="4">
        <f>'[1]For-data-entry'!H48</f>
        <v>38781.434200000003</v>
      </c>
      <c r="J58" s="4">
        <f>'[1]For-data-entry'!I48</f>
        <v>1907.8632</v>
      </c>
      <c r="K58" s="4">
        <f>'[1]For-data-entry'!J48</f>
        <v>36020.157399999996</v>
      </c>
      <c r="L58" s="4">
        <f>'[1]For-data-entry'!K48</f>
        <v>1174548.8252999999</v>
      </c>
      <c r="M58" s="4">
        <f>'[1]For-data-entry'!L48</f>
        <v>1251258.2800999999</v>
      </c>
      <c r="N58" s="10">
        <v>17</v>
      </c>
      <c r="O58" s="6" t="str">
        <f t="shared" si="1"/>
        <v>YES BANK Ltd.</v>
      </c>
      <c r="P58" s="8">
        <f>'[1]For-data-entry'!M48</f>
        <v>24113.286481319999</v>
      </c>
      <c r="Q58" s="8">
        <f>'[1]For-data-entry'!N48</f>
        <v>34008.55118735</v>
      </c>
      <c r="R58" s="8">
        <f>'[1]For-data-entry'!O48</f>
        <v>43087.235311199998</v>
      </c>
      <c r="S58" s="8">
        <f>'[1]For-data-entry'!P48</f>
        <v>1047289.5447643599</v>
      </c>
      <c r="T58" s="8">
        <f>'[1]For-data-entry'!Q48</f>
        <v>1148498.61774423</v>
      </c>
      <c r="U58" s="8">
        <f>'[1]For-data-entry'!R48</f>
        <v>62.177397455094628</v>
      </c>
      <c r="V58" s="8">
        <f>'[1]For-data-entry'!S48</f>
        <v>1782.5466305629252</v>
      </c>
      <c r="W58" s="8">
        <f>'[1]For-data-entry'!T48</f>
        <v>119.61978631220529</v>
      </c>
      <c r="X58" s="8">
        <f>'[1]For-data-entry'!U48</f>
        <v>89.165262627278537</v>
      </c>
      <c r="Y58" s="8">
        <f>'[1]For-data-entry'!V48</f>
        <v>91.787493917917772</v>
      </c>
    </row>
    <row r="59" spans="1:25">
      <c r="A59" s="12"/>
      <c r="B59" s="11" t="s">
        <v>11</v>
      </c>
      <c r="C59" s="7"/>
      <c r="D59" s="7">
        <f>'[1]For-data-entry'!C49</f>
        <v>305</v>
      </c>
      <c r="E59" s="7">
        <f>'[1]For-data-entry'!D49</f>
        <v>479</v>
      </c>
      <c r="F59" s="7">
        <f>'[1]For-data-entry'!E49</f>
        <v>388</v>
      </c>
      <c r="G59" s="7">
        <f>'[1]For-data-entry'!F49</f>
        <v>701</v>
      </c>
      <c r="H59" s="7">
        <f>'[1]For-data-entry'!G49</f>
        <v>1873</v>
      </c>
      <c r="I59" s="4">
        <f>'[1]For-data-entry'!H49</f>
        <v>900177.91207568697</v>
      </c>
      <c r="J59" s="4">
        <f>'[1]For-data-entry'!I49</f>
        <v>1462771.7307203161</v>
      </c>
      <c r="K59" s="4">
        <f>'[1]For-data-entry'!J49</f>
        <v>3017956.8202855047</v>
      </c>
      <c r="L59" s="4">
        <f>'[1]For-data-entry'!K49</f>
        <v>16090607.581311481</v>
      </c>
      <c r="M59" s="4">
        <f>'[1]For-data-entry'!L49</f>
        <v>21471514.044392984</v>
      </c>
      <c r="N59" s="12"/>
      <c r="O59" s="11" t="s">
        <v>11</v>
      </c>
      <c r="P59" s="8">
        <f>'[1]For-data-entry'!M49</f>
        <v>485210.32949156291</v>
      </c>
      <c r="Q59" s="8">
        <f>'[1]For-data-entry'!N49</f>
        <v>1091137.1083920118</v>
      </c>
      <c r="R59" s="8">
        <f>'[1]For-data-entry'!O49</f>
        <v>2520992.4618714647</v>
      </c>
      <c r="S59" s="8">
        <f>'[1]For-data-entry'!P49</f>
        <v>13008293.103721002</v>
      </c>
      <c r="T59" s="8">
        <f>'[1]For-data-entry'!Q49</f>
        <v>17105633.003476042</v>
      </c>
      <c r="U59" s="8">
        <f>'[1]For-data-entry'!R49</f>
        <v>53.901603558871415</v>
      </c>
      <c r="V59" s="8">
        <f>'[1]For-data-entry'!S49</f>
        <v>74.593806092677269</v>
      </c>
      <c r="W59" s="8">
        <f>'[1]For-data-entry'!T49</f>
        <v>83.533085858828613</v>
      </c>
      <c r="X59" s="8">
        <f>'[1]For-data-entry'!U49</f>
        <v>80.844014360461756</v>
      </c>
      <c r="Y59" s="8">
        <f>'[1]For-data-entry'!V49</f>
        <v>79.666636307573114</v>
      </c>
    </row>
    <row r="60" spans="1:25">
      <c r="A60" s="12" t="s">
        <v>10</v>
      </c>
      <c r="B60" s="11" t="s">
        <v>9</v>
      </c>
      <c r="C60" s="7"/>
      <c r="D60" s="7"/>
      <c r="E60" s="7"/>
      <c r="F60" s="7"/>
      <c r="G60" s="7"/>
      <c r="H60" s="7"/>
      <c r="I60" s="4"/>
      <c r="J60" s="4"/>
      <c r="K60" s="4"/>
      <c r="L60" s="4"/>
      <c r="M60" s="7"/>
      <c r="N60" s="12" t="s">
        <v>10</v>
      </c>
      <c r="O60" s="11" t="s">
        <v>9</v>
      </c>
      <c r="P60" s="8"/>
      <c r="Q60" s="8"/>
      <c r="R60" s="8"/>
      <c r="S60" s="8"/>
      <c r="T60" s="8"/>
      <c r="U60" s="8"/>
      <c r="V60" s="8"/>
      <c r="W60" s="8"/>
      <c r="X60" s="8"/>
      <c r="Y60" s="8"/>
    </row>
    <row r="61" spans="1:25">
      <c r="A61" s="12">
        <v>1</v>
      </c>
      <c r="B61" s="6" t="str">
        <f>'[1]For-data-entry'!B51</f>
        <v xml:space="preserve">Kavery Grameena Bank </v>
      </c>
      <c r="C61" s="7"/>
      <c r="D61" s="7">
        <f>'[1]For-data-entry'!C51</f>
        <v>367</v>
      </c>
      <c r="E61" s="7">
        <f>'[1]For-data-entry'!D51</f>
        <v>63</v>
      </c>
      <c r="F61" s="7">
        <f>'[1]For-data-entry'!E51</f>
        <v>44</v>
      </c>
      <c r="G61" s="7">
        <f>'[1]For-data-entry'!F51</f>
        <v>30</v>
      </c>
      <c r="H61" s="7">
        <f>'[1]For-data-entry'!G51</f>
        <v>504</v>
      </c>
      <c r="I61" s="4">
        <f>'[1]For-data-entry'!H51</f>
        <v>398046.13</v>
      </c>
      <c r="J61" s="4">
        <f>'[1]For-data-entry'!I51</f>
        <v>139200.84</v>
      </c>
      <c r="K61" s="4">
        <f>'[1]For-data-entry'!J51</f>
        <v>129924.51</v>
      </c>
      <c r="L61" s="4">
        <f>'[1]For-data-entry'!K51</f>
        <v>201861.52</v>
      </c>
      <c r="M61" s="4">
        <f>'[1]For-data-entry'!L51</f>
        <v>869033</v>
      </c>
      <c r="N61" s="12">
        <v>1</v>
      </c>
      <c r="O61" s="6" t="str">
        <f>B61</f>
        <v xml:space="preserve">Kavery Grameena Bank </v>
      </c>
      <c r="P61" s="8">
        <f>'[1]For-data-entry'!M51</f>
        <v>403081.15</v>
      </c>
      <c r="Q61" s="8">
        <f>'[1]For-data-entry'!N51</f>
        <v>103767.79</v>
      </c>
      <c r="R61" s="8">
        <f>'[1]For-data-entry'!O51</f>
        <v>43898.21</v>
      </c>
      <c r="S61" s="8">
        <f>'[1]For-data-entry'!P51</f>
        <v>42821.85</v>
      </c>
      <c r="T61" s="8">
        <f>'[1]For-data-entry'!Q51</f>
        <v>593569</v>
      </c>
      <c r="U61" s="8">
        <f>'[1]For-data-entry'!R51</f>
        <v>101.26493379046293</v>
      </c>
      <c r="V61" s="8">
        <f>'[1]For-data-entry'!S51</f>
        <v>74.545376306637223</v>
      </c>
      <c r="W61" s="8">
        <f>'[1]For-data-entry'!T51</f>
        <v>33.787473972385968</v>
      </c>
      <c r="X61" s="8">
        <f>'[1]For-data-entry'!U51</f>
        <v>21.213478428181855</v>
      </c>
      <c r="Y61" s="8">
        <f>'[1]For-data-entry'!V51</f>
        <v>68.302239385615977</v>
      </c>
    </row>
    <row r="62" spans="1:25">
      <c r="A62" s="10">
        <v>2</v>
      </c>
      <c r="B62" s="6" t="str">
        <f>'[1]For-data-entry'!B52</f>
        <v>Pragathi Krishna  Grameena Bank</v>
      </c>
      <c r="C62" s="7"/>
      <c r="D62" s="7">
        <f>'[1]For-data-entry'!C52</f>
        <v>491</v>
      </c>
      <c r="E62" s="7">
        <f>'[1]For-data-entry'!D52</f>
        <v>87</v>
      </c>
      <c r="F62" s="7">
        <f>'[1]For-data-entry'!E52</f>
        <v>73</v>
      </c>
      <c r="G62" s="7">
        <f>'[1]For-data-entry'!F52</f>
        <v>0</v>
      </c>
      <c r="H62" s="7">
        <f>'[1]For-data-entry'!G52</f>
        <v>651</v>
      </c>
      <c r="I62" s="4">
        <f>'[1]For-data-entry'!H52</f>
        <v>520984</v>
      </c>
      <c r="J62" s="4">
        <f>'[1]For-data-entry'!I52</f>
        <v>345013</v>
      </c>
      <c r="K62" s="4">
        <f>'[1]For-data-entry'!J52</f>
        <v>628138</v>
      </c>
      <c r="L62" s="4">
        <f>'[1]For-data-entry'!K52</f>
        <v>0</v>
      </c>
      <c r="M62" s="4">
        <f>'[1]For-data-entry'!L52</f>
        <v>1494135</v>
      </c>
      <c r="N62" s="10">
        <v>2</v>
      </c>
      <c r="O62" s="6" t="str">
        <f>B62</f>
        <v>Pragathi Krishna  Grameena Bank</v>
      </c>
      <c r="P62" s="8">
        <f>'[1]For-data-entry'!M52</f>
        <v>797404</v>
      </c>
      <c r="Q62" s="8">
        <f>'[1]For-data-entry'!N52</f>
        <v>297005</v>
      </c>
      <c r="R62" s="8">
        <f>'[1]For-data-entry'!O52</f>
        <v>227299</v>
      </c>
      <c r="S62" s="8">
        <f>'[1]For-data-entry'!P52</f>
        <v>0</v>
      </c>
      <c r="T62" s="8">
        <f>'[1]For-data-entry'!Q52</f>
        <v>1321708</v>
      </c>
      <c r="U62" s="8">
        <f>'[1]For-data-entry'!R52</f>
        <v>153.05729158668979</v>
      </c>
      <c r="V62" s="8">
        <f>'[1]For-data-entry'!S52</f>
        <v>86.085162008388096</v>
      </c>
      <c r="W62" s="8">
        <f>'[1]For-data-entry'!T52</f>
        <v>36.18615654521777</v>
      </c>
      <c r="X62" s="8" t="e">
        <f>'[1]For-data-entry'!U52</f>
        <v>#DIV/0!</v>
      </c>
      <c r="Y62" s="8">
        <f>'[1]For-data-entry'!V52</f>
        <v>88.459744266749667</v>
      </c>
    </row>
    <row r="63" spans="1:25">
      <c r="A63" s="10">
        <v>3</v>
      </c>
      <c r="B63" s="6" t="str">
        <f>'[1]For-data-entry'!B53</f>
        <v>Karnataka Vikas Grameena Bank</v>
      </c>
      <c r="C63" s="7"/>
      <c r="D63" s="7">
        <f>'[1]For-data-entry'!C53</f>
        <v>421</v>
      </c>
      <c r="E63" s="7">
        <f>'[1]For-data-entry'!D53</f>
        <v>140</v>
      </c>
      <c r="F63" s="7">
        <f>'[1]For-data-entry'!E53</f>
        <v>66</v>
      </c>
      <c r="G63" s="7">
        <f>'[1]For-data-entry'!F53</f>
        <v>0</v>
      </c>
      <c r="H63" s="7">
        <f>'[1]For-data-entry'!G53</f>
        <v>627</v>
      </c>
      <c r="I63" s="4">
        <f>'[1]For-data-entry'!H53</f>
        <v>452523</v>
      </c>
      <c r="J63" s="4">
        <f>'[1]For-data-entry'!I53</f>
        <v>320648</v>
      </c>
      <c r="K63" s="4">
        <f>'[1]For-data-entry'!J53</f>
        <v>465436</v>
      </c>
      <c r="L63" s="4">
        <f>'[1]For-data-entry'!K53</f>
        <v>0</v>
      </c>
      <c r="M63" s="4">
        <f>'[1]For-data-entry'!L53</f>
        <v>1238607</v>
      </c>
      <c r="N63" s="10">
        <v>3</v>
      </c>
      <c r="O63" s="6" t="str">
        <f>B63</f>
        <v>Karnataka Vikas Grameena Bank</v>
      </c>
      <c r="P63" s="8">
        <f>'[1]For-data-entry'!M53</f>
        <v>631970</v>
      </c>
      <c r="Q63" s="8">
        <f>'[1]For-data-entry'!N53</f>
        <v>269282</v>
      </c>
      <c r="R63" s="8">
        <f>'[1]For-data-entry'!O53</f>
        <v>111927.9</v>
      </c>
      <c r="S63" s="8">
        <f>'[1]For-data-entry'!P53</f>
        <v>0</v>
      </c>
      <c r="T63" s="8">
        <f>'[1]For-data-entry'!Q53</f>
        <v>1013179.9</v>
      </c>
      <c r="U63" s="8">
        <f>'[1]For-data-entry'!R53</f>
        <v>139.65477997803427</v>
      </c>
      <c r="V63" s="8">
        <f>'[1]For-data-entry'!S53</f>
        <v>83.980564357176718</v>
      </c>
      <c r="W63" s="8">
        <f>'[1]For-data-entry'!T53</f>
        <v>24.047967926847083</v>
      </c>
      <c r="X63" s="8" t="e">
        <f>'[1]For-data-entry'!U53</f>
        <v>#DIV/0!</v>
      </c>
      <c r="Y63" s="8">
        <f>'[1]For-data-entry'!V53</f>
        <v>81.799949459352334</v>
      </c>
    </row>
    <row r="64" spans="1:25">
      <c r="A64" s="12"/>
      <c r="B64" s="11" t="s">
        <v>8</v>
      </c>
      <c r="C64" s="7"/>
      <c r="D64" s="7">
        <f>'[1]For-data-entry'!C54</f>
        <v>1279</v>
      </c>
      <c r="E64" s="7">
        <f>'[1]For-data-entry'!D54</f>
        <v>290</v>
      </c>
      <c r="F64" s="7">
        <f>'[1]For-data-entry'!E54</f>
        <v>183</v>
      </c>
      <c r="G64" s="7">
        <f>'[1]For-data-entry'!F54</f>
        <v>30</v>
      </c>
      <c r="H64" s="7">
        <f>'[1]For-data-entry'!G54</f>
        <v>1782</v>
      </c>
      <c r="I64" s="4">
        <f>'[1]For-data-entry'!H54</f>
        <v>1371553.13</v>
      </c>
      <c r="J64" s="4">
        <f>'[1]For-data-entry'!I54</f>
        <v>804861.84</v>
      </c>
      <c r="K64" s="4">
        <f>'[1]For-data-entry'!J54</f>
        <v>1223498.51</v>
      </c>
      <c r="L64" s="4">
        <f>'[1]For-data-entry'!K54</f>
        <v>201861.52</v>
      </c>
      <c r="M64" s="4">
        <f>'[1]For-data-entry'!L54</f>
        <v>3601775</v>
      </c>
      <c r="N64" s="12"/>
      <c r="O64" s="11" t="s">
        <v>8</v>
      </c>
      <c r="P64" s="8">
        <f>'[1]For-data-entry'!M54</f>
        <v>1832455.15</v>
      </c>
      <c r="Q64" s="8">
        <f>'[1]For-data-entry'!N54</f>
        <v>670054.79</v>
      </c>
      <c r="R64" s="8">
        <f>'[1]For-data-entry'!O54</f>
        <v>383125.11</v>
      </c>
      <c r="S64" s="8">
        <f>'[1]For-data-entry'!P54</f>
        <v>42821.85</v>
      </c>
      <c r="T64" s="8">
        <f>'[1]For-data-entry'!Q54</f>
        <v>2928456.9</v>
      </c>
      <c r="U64" s="8">
        <f>'[1]For-data-entry'!R54</f>
        <v>133.6043868749</v>
      </c>
      <c r="V64" s="8">
        <f>'[1]For-data-entry'!S54</f>
        <v>83.250908006770459</v>
      </c>
      <c r="W64" s="8">
        <f>'[1]For-data-entry'!T54</f>
        <v>31.313900823630753</v>
      </c>
      <c r="X64" s="8">
        <f>'[1]For-data-entry'!U54</f>
        <v>21.213478428181855</v>
      </c>
      <c r="Y64" s="8">
        <f>'[1]For-data-entry'!V54</f>
        <v>81.305936656231992</v>
      </c>
    </row>
    <row r="65" spans="1:25">
      <c r="A65" s="11" t="s">
        <v>7</v>
      </c>
      <c r="B65" s="6"/>
      <c r="C65" s="7"/>
      <c r="D65" s="7">
        <f>'[1]For-data-entry'!C58</f>
        <v>2270</v>
      </c>
      <c r="E65" s="7">
        <f>'[1]For-data-entry'!D58</f>
        <v>1926</v>
      </c>
      <c r="F65" s="7">
        <f>'[1]For-data-entry'!E58</f>
        <v>1686</v>
      </c>
      <c r="G65" s="7">
        <f>'[1]For-data-entry'!F58</f>
        <v>2041</v>
      </c>
      <c r="H65" s="7">
        <f>'[1]For-data-entry'!G58</f>
        <v>7923</v>
      </c>
      <c r="I65" s="4">
        <f>'[1]For-data-entry'!H58</f>
        <v>4929524.1017125845</v>
      </c>
      <c r="J65" s="4">
        <f>'[1]For-data-entry'!I58</f>
        <v>8193460.5284354733</v>
      </c>
      <c r="K65" s="4">
        <f>'[1]For-data-entry'!J58</f>
        <v>13650803.547469717</v>
      </c>
      <c r="L65" s="4">
        <f>'[1]For-data-entry'!K58</f>
        <v>43429328.197339393</v>
      </c>
      <c r="M65" s="4">
        <f>'[1]For-data-entry'!L58</f>
        <v>70203116.374957159</v>
      </c>
      <c r="N65" s="11" t="s">
        <v>7</v>
      </c>
      <c r="O65" s="6"/>
      <c r="P65" s="4">
        <f>'[1]For-data-entry'!M58</f>
        <v>4475773.57842582</v>
      </c>
      <c r="Q65" s="4">
        <f>'[1]For-data-entry'!N58</f>
        <v>6348336.5658411756</v>
      </c>
      <c r="R65" s="4">
        <f>'[1]For-data-entry'!O58</f>
        <v>8678037.278921593</v>
      </c>
      <c r="S65" s="4">
        <f>'[1]For-data-entry'!P58</f>
        <v>33799631.284123451</v>
      </c>
      <c r="T65" s="4">
        <f>'[1]For-data-entry'!Q58</f>
        <v>53301778.707312047</v>
      </c>
      <c r="U65" s="4">
        <f>'[1]For-data-entry'!R58</f>
        <v>90.795246885411814</v>
      </c>
      <c r="V65" s="4">
        <f>'[1]For-data-entry'!S58</f>
        <v>77.480529061063024</v>
      </c>
      <c r="W65" s="4">
        <f>'[1]For-data-entry'!T58</f>
        <v>63.571622349880897</v>
      </c>
      <c r="X65" s="4">
        <f>'[1]For-data-entry'!U58</f>
        <v>77.826742174183835</v>
      </c>
      <c r="Y65" s="4">
        <f>'[1]For-data-entry'!V58</f>
        <v>75.925089169297692</v>
      </c>
    </row>
    <row r="66" spans="1:25">
      <c r="A66" s="11" t="s">
        <v>6</v>
      </c>
      <c r="B66" s="11"/>
      <c r="C66" s="7"/>
      <c r="D66" s="7">
        <f>'[1]For-data-entry'!C56</f>
        <v>3549</v>
      </c>
      <c r="E66" s="7">
        <f>'[1]For-data-entry'!D56</f>
        <v>2216</v>
      </c>
      <c r="F66" s="7">
        <f>'[1]For-data-entry'!E56</f>
        <v>1869</v>
      </c>
      <c r="G66" s="7">
        <f>'[1]For-data-entry'!F56</f>
        <v>2071</v>
      </c>
      <c r="H66" s="7">
        <f>'[1]For-data-entry'!G56</f>
        <v>9705</v>
      </c>
      <c r="I66" s="4">
        <f>'[1]For-data-entry'!H56</f>
        <v>6301077.2317125844</v>
      </c>
      <c r="J66" s="4">
        <f>'[1]For-data-entry'!I56</f>
        <v>8998322.3684354741</v>
      </c>
      <c r="K66" s="4">
        <f>'[1]For-data-entry'!J56</f>
        <v>14874302.057469716</v>
      </c>
      <c r="L66" s="4">
        <f>'[1]For-data-entry'!K56</f>
        <v>43631189.717339396</v>
      </c>
      <c r="M66" s="4">
        <f>'[1]For-data-entry'!L56</f>
        <v>73804891.374957159</v>
      </c>
      <c r="N66" s="11" t="s">
        <v>6</v>
      </c>
      <c r="O66" s="11"/>
      <c r="P66" s="4">
        <f>'[1]For-data-entry'!M56</f>
        <v>6308228.7284258194</v>
      </c>
      <c r="Q66" s="4">
        <f>'[1]For-data-entry'!N56</f>
        <v>7018391.3558411757</v>
      </c>
      <c r="R66" s="4">
        <f>'[1]For-data-entry'!O56</f>
        <v>9061162.3889215924</v>
      </c>
      <c r="S66" s="4">
        <f>'[1]For-data-entry'!P56</f>
        <v>33842453.134123452</v>
      </c>
      <c r="T66" s="4">
        <f>'[1]For-data-entry'!Q56</f>
        <v>56230235.607312046</v>
      </c>
      <c r="U66" s="4">
        <f>'[1]For-data-entry'!R56</f>
        <v>100.11349641418839</v>
      </c>
      <c r="V66" s="4">
        <f>'[1]For-data-entry'!S56</f>
        <v>77.996665027921793</v>
      </c>
      <c r="W66" s="4">
        <f>'[1]For-data-entry'!T56</f>
        <v>60.918235718973946</v>
      </c>
      <c r="X66" s="4">
        <f>'[1]For-data-entry'!U56</f>
        <v>77.564818546935427</v>
      </c>
      <c r="Y66" s="4">
        <f>'[1]For-data-entry'!V56</f>
        <v>76.187681547610282</v>
      </c>
    </row>
    <row r="67" spans="1:25">
      <c r="A67" s="12" t="s">
        <v>5</v>
      </c>
      <c r="B67" s="11" t="s">
        <v>4</v>
      </c>
      <c r="C67" s="7"/>
      <c r="D67" s="7"/>
      <c r="E67" s="7"/>
      <c r="F67" s="7"/>
      <c r="G67" s="7"/>
      <c r="H67" s="15"/>
      <c r="I67" s="4"/>
      <c r="J67" s="4"/>
      <c r="K67" s="4"/>
      <c r="L67" s="4"/>
      <c r="M67" s="4"/>
      <c r="N67" s="12" t="s">
        <v>5</v>
      </c>
      <c r="O67" s="11" t="s">
        <v>4</v>
      </c>
      <c r="P67" s="4"/>
      <c r="Q67" s="4"/>
      <c r="R67" s="4"/>
      <c r="S67" s="4"/>
      <c r="T67" s="4"/>
      <c r="U67" s="5"/>
      <c r="V67" s="5"/>
      <c r="W67" s="5"/>
      <c r="X67" s="5"/>
      <c r="Y67" s="5"/>
    </row>
    <row r="68" spans="1:25">
      <c r="A68" s="10">
        <v>1</v>
      </c>
      <c r="B68" s="6" t="str">
        <f>'[1]For-data-entry'!B61</f>
        <v>KSCARD Bk.Ltd</v>
      </c>
      <c r="C68" s="7"/>
      <c r="D68" s="7">
        <f>'[1]For-data-entry'!C61</f>
        <v>148</v>
      </c>
      <c r="E68" s="7">
        <f>'[1]For-data-entry'!D61</f>
        <v>0</v>
      </c>
      <c r="F68" s="7">
        <f>'[1]For-data-entry'!E61</f>
        <v>54</v>
      </c>
      <c r="G68" s="7">
        <f>'[1]For-data-entry'!F61</f>
        <v>0</v>
      </c>
      <c r="H68" s="7">
        <f>'[1]For-data-entry'!G61</f>
        <v>202</v>
      </c>
      <c r="I68" s="4">
        <f>'[1]For-data-entry'!H61</f>
        <v>0</v>
      </c>
      <c r="J68" s="4">
        <f>'[1]For-data-entry'!I61</f>
        <v>0</v>
      </c>
      <c r="K68" s="4">
        <f>'[1]For-data-entry'!J61</f>
        <v>24932.78</v>
      </c>
      <c r="L68" s="4">
        <f>'[1]For-data-entry'!K61</f>
        <v>0</v>
      </c>
      <c r="M68" s="4">
        <f>'[1]For-data-entry'!L61</f>
        <v>24932.78</v>
      </c>
      <c r="N68" s="10">
        <v>1</v>
      </c>
      <c r="O68" s="6" t="str">
        <f>B68</f>
        <v>KSCARD Bk.Ltd</v>
      </c>
      <c r="P68" s="4">
        <f>'[1]For-data-entry'!M61</f>
        <v>184634.04</v>
      </c>
      <c r="Q68" s="4">
        <f>'[1]For-data-entry'!N61</f>
        <v>0</v>
      </c>
      <c r="R68" s="4">
        <f>'[1]For-data-entry'!O61</f>
        <v>0</v>
      </c>
      <c r="S68" s="4">
        <f>'[1]For-data-entry'!P61</f>
        <v>0</v>
      </c>
      <c r="T68" s="4">
        <f>'[1]For-data-entry'!Q61</f>
        <v>184634.04</v>
      </c>
      <c r="U68" s="8" t="e">
        <f>'[1]For-data-entry'!R61</f>
        <v>#DIV/0!</v>
      </c>
      <c r="V68" s="8" t="e">
        <f>'[1]For-data-entry'!S61</f>
        <v>#DIV/0!</v>
      </c>
      <c r="W68" s="4">
        <f>'[1]For-data-entry'!T61</f>
        <v>0</v>
      </c>
      <c r="X68" s="4" t="e">
        <f>'[1]For-data-entry'!U61</f>
        <v>#DIV/0!</v>
      </c>
      <c r="Y68" s="4">
        <f>'[1]For-data-entry'!V61</f>
        <v>740.52728977675179</v>
      </c>
    </row>
    <row r="69" spans="1:25" ht="18.75">
      <c r="A69" s="14">
        <v>2</v>
      </c>
      <c r="B69" s="6" t="str">
        <f>'[1]For-data-entry'!B62</f>
        <v xml:space="preserve">K.S.Coop Apex Bank ltd </v>
      </c>
      <c r="C69" s="7"/>
      <c r="D69" s="7">
        <f>'[1]For-data-entry'!C62</f>
        <v>322</v>
      </c>
      <c r="E69" s="7">
        <f>'[1]For-data-entry'!D62</f>
        <v>169</v>
      </c>
      <c r="F69" s="7">
        <f>'[1]For-data-entry'!E62</f>
        <v>220</v>
      </c>
      <c r="G69" s="7">
        <f>'[1]For-data-entry'!F62</f>
        <v>48</v>
      </c>
      <c r="H69" s="7">
        <f>'[1]For-data-entry'!G62</f>
        <v>759</v>
      </c>
      <c r="I69" s="4">
        <f>'[1]For-data-entry'!H62</f>
        <v>857853.39</v>
      </c>
      <c r="J69" s="4">
        <f>'[1]For-data-entry'!I62</f>
        <v>602263.64749999996</v>
      </c>
      <c r="K69" s="4">
        <f>'[1]For-data-entry'!J62</f>
        <v>369409.984</v>
      </c>
      <c r="L69" s="4">
        <f>'[1]For-data-entry'!K62</f>
        <v>907194.84</v>
      </c>
      <c r="M69" s="4">
        <f>'[1]For-data-entry'!L62</f>
        <v>2736721.8615000001</v>
      </c>
      <c r="N69" s="14">
        <v>2</v>
      </c>
      <c r="O69" s="6" t="str">
        <f>B69</f>
        <v xml:space="preserve">K.S.Coop Apex Bank ltd </v>
      </c>
      <c r="P69" s="4">
        <f>'[1]For-data-entry'!M62</f>
        <v>1170284.6062</v>
      </c>
      <c r="Q69" s="4">
        <f>'[1]For-data-entry'!N62</f>
        <v>787865.88029999996</v>
      </c>
      <c r="R69" s="4">
        <f>'[1]For-data-entry'!O62</f>
        <v>101601.7735</v>
      </c>
      <c r="S69" s="4">
        <f>'[1]For-data-entry'!P62</f>
        <v>1150887.6000000001</v>
      </c>
      <c r="T69" s="4">
        <f>'[1]For-data-entry'!Q62</f>
        <v>3210639.8600000003</v>
      </c>
      <c r="U69" s="8">
        <f>'[1]For-data-entry'!R62</f>
        <v>136.42011791781809</v>
      </c>
      <c r="V69" s="8">
        <f>'[1]For-data-entry'!S62</f>
        <v>130.81743910170172</v>
      </c>
      <c r="W69" s="4">
        <f>'[1]For-data-entry'!T62</f>
        <v>27.503797379769789</v>
      </c>
      <c r="X69" s="4">
        <f>'[1]For-data-entry'!U62</f>
        <v>126.86222950739008</v>
      </c>
      <c r="Y69" s="4">
        <f>'[1]For-data-entry'!V62</f>
        <v>117.31699538659896</v>
      </c>
    </row>
    <row r="70" spans="1:25">
      <c r="A70" s="10">
        <v>3</v>
      </c>
      <c r="B70" s="6" t="str">
        <f>'[1]For-data-entry'!B63</f>
        <v>Indl.Co.Op.Bank ltd.</v>
      </c>
      <c r="C70" s="7"/>
      <c r="D70" s="7">
        <f>'[1]For-data-entry'!C63</f>
        <v>0</v>
      </c>
      <c r="E70" s="7">
        <f>'[1]For-data-entry'!D63</f>
        <v>4</v>
      </c>
      <c r="F70" s="7">
        <f>'[1]For-data-entry'!E63</f>
        <v>21</v>
      </c>
      <c r="G70" s="7">
        <f>'[1]For-data-entry'!F63</f>
        <v>13</v>
      </c>
      <c r="H70" s="7">
        <f>'[1]For-data-entry'!G63</f>
        <v>38</v>
      </c>
      <c r="I70" s="4">
        <f>'[1]For-data-entry'!H63</f>
        <v>0</v>
      </c>
      <c r="J70" s="4">
        <f>'[1]For-data-entry'!I63</f>
        <v>1989</v>
      </c>
      <c r="K70" s="4">
        <f>'[1]For-data-entry'!J63</f>
        <v>17047</v>
      </c>
      <c r="L70" s="4">
        <f>'[1]For-data-entry'!K63</f>
        <v>13189</v>
      </c>
      <c r="M70" s="4">
        <f>'[1]For-data-entry'!L63</f>
        <v>32225</v>
      </c>
      <c r="N70" s="13">
        <v>3</v>
      </c>
      <c r="O70" s="6" t="str">
        <f>B70</f>
        <v>Indl.Co.Op.Bank ltd.</v>
      </c>
      <c r="P70" s="4">
        <f>'[1]For-data-entry'!M63</f>
        <v>0</v>
      </c>
      <c r="Q70" s="4">
        <f>'[1]For-data-entry'!N63</f>
        <v>392</v>
      </c>
      <c r="R70" s="4">
        <f>'[1]For-data-entry'!O63</f>
        <v>7522</v>
      </c>
      <c r="S70" s="4">
        <f>'[1]For-data-entry'!P63</f>
        <v>9144</v>
      </c>
      <c r="T70" s="4">
        <f>'[1]For-data-entry'!Q63</f>
        <v>17058</v>
      </c>
      <c r="U70" s="8" t="e">
        <f>'[1]For-data-entry'!R63</f>
        <v>#DIV/0!</v>
      </c>
      <c r="V70" s="8">
        <f>'[1]For-data-entry'!S63</f>
        <v>19.708396178984415</v>
      </c>
      <c r="W70" s="4">
        <f>'[1]For-data-entry'!T63</f>
        <v>44.125065994016545</v>
      </c>
      <c r="X70" s="4">
        <f>'[1]For-data-entry'!U63</f>
        <v>69.33050269163698</v>
      </c>
      <c r="Y70" s="4">
        <f>'[1]For-data-entry'!V63</f>
        <v>52.934057408844062</v>
      </c>
    </row>
    <row r="71" spans="1:25">
      <c r="A71" s="12"/>
      <c r="B71" s="11" t="s">
        <v>3</v>
      </c>
      <c r="C71" s="7"/>
      <c r="D71" s="7">
        <f>'[1]For-data-entry'!C64</f>
        <v>470</v>
      </c>
      <c r="E71" s="7">
        <f>'[1]For-data-entry'!D64</f>
        <v>173</v>
      </c>
      <c r="F71" s="7">
        <f>'[1]For-data-entry'!E64</f>
        <v>295</v>
      </c>
      <c r="G71" s="7">
        <f>'[1]For-data-entry'!F64</f>
        <v>61</v>
      </c>
      <c r="H71" s="7">
        <f>'[1]For-data-entry'!G64</f>
        <v>999</v>
      </c>
      <c r="I71" s="4">
        <f>'[1]For-data-entry'!H64</f>
        <v>857853.39</v>
      </c>
      <c r="J71" s="4">
        <f>'[1]For-data-entry'!I64</f>
        <v>604252.64749999996</v>
      </c>
      <c r="K71" s="4">
        <f>'[1]For-data-entry'!J64</f>
        <v>411389.76399999997</v>
      </c>
      <c r="L71" s="4">
        <f>'[1]For-data-entry'!K64</f>
        <v>920383.84</v>
      </c>
      <c r="M71" s="4">
        <f>'[1]For-data-entry'!L64</f>
        <v>2793879.6414999999</v>
      </c>
      <c r="N71" s="12"/>
      <c r="O71" s="11" t="s">
        <v>3</v>
      </c>
      <c r="P71" s="4">
        <f>'[1]For-data-entry'!M64</f>
        <v>1354918.6462000001</v>
      </c>
      <c r="Q71" s="4">
        <f>'[1]For-data-entry'!N64</f>
        <v>788257.88029999996</v>
      </c>
      <c r="R71" s="4">
        <f>'[1]For-data-entry'!O64</f>
        <v>109123.7735</v>
      </c>
      <c r="S71" s="4">
        <f>'[1]For-data-entry'!P64</f>
        <v>1160031.6000000001</v>
      </c>
      <c r="T71" s="4">
        <f>'[1]For-data-entry'!Q64</f>
        <v>3412331.9000000004</v>
      </c>
      <c r="U71" s="8">
        <f>'[1]For-data-entry'!R64</f>
        <v>157.94291448798728</v>
      </c>
      <c r="V71" s="8">
        <f>'[1]For-data-entry'!S64</f>
        <v>130.45170485579047</v>
      </c>
      <c r="W71" s="4">
        <f>'[1]For-data-entry'!T64</f>
        <v>26.525641386643738</v>
      </c>
      <c r="X71" s="4">
        <f>'[1]For-data-entry'!U64</f>
        <v>126.03780613966453</v>
      </c>
      <c r="Y71" s="4">
        <f>'[1]For-data-entry'!V64</f>
        <v>122.13596639288158</v>
      </c>
    </row>
    <row r="72" spans="1:25">
      <c r="A72" s="10" t="s">
        <v>2</v>
      </c>
      <c r="B72" s="6" t="str">
        <f>'[1]For-data-entry'!B65</f>
        <v>KSFC</v>
      </c>
      <c r="C72" s="7"/>
      <c r="D72" s="7">
        <f>'[1]For-data-entry'!C65</f>
        <v>0</v>
      </c>
      <c r="E72" s="7">
        <f>'[1]For-data-entry'!D65</f>
        <v>0</v>
      </c>
      <c r="F72" s="7">
        <f>'[1]For-data-entry'!E65</f>
        <v>29</v>
      </c>
      <c r="G72" s="7">
        <f>'[1]For-data-entry'!F65</f>
        <v>3</v>
      </c>
      <c r="H72" s="7">
        <f>'[1]For-data-entry'!G65</f>
        <v>32</v>
      </c>
      <c r="I72" s="4">
        <f>'[1]For-data-entry'!H65</f>
        <v>0</v>
      </c>
      <c r="J72" s="4">
        <f>'[1]For-data-entry'!I65</f>
        <v>0</v>
      </c>
      <c r="K72" s="4">
        <f>'[1]For-data-entry'!J65</f>
        <v>0</v>
      </c>
      <c r="L72" s="4">
        <f>'[1]For-data-entry'!K65</f>
        <v>0</v>
      </c>
      <c r="M72" s="4">
        <f>'[1]For-data-entry'!L65</f>
        <v>0</v>
      </c>
      <c r="N72" s="10" t="s">
        <v>2</v>
      </c>
      <c r="O72" s="6" t="str">
        <f>B72</f>
        <v>KSFC</v>
      </c>
      <c r="P72" s="4">
        <f>'[1]For-data-entry'!M65</f>
        <v>0</v>
      </c>
      <c r="Q72" s="4">
        <f>'[1]For-data-entry'!N65</f>
        <v>0</v>
      </c>
      <c r="R72" s="4">
        <f>'[1]For-data-entry'!O65</f>
        <v>153438.59</v>
      </c>
      <c r="S72" s="4">
        <f>'[1]For-data-entry'!P65</f>
        <v>24113.47</v>
      </c>
      <c r="T72" s="4">
        <f>'[1]For-data-entry'!Q65</f>
        <v>177552.06</v>
      </c>
      <c r="U72" s="8" t="e">
        <f>'[1]For-data-entry'!R65</f>
        <v>#DIV/0!</v>
      </c>
      <c r="V72" s="8" t="e">
        <f>'[1]For-data-entry'!S65</f>
        <v>#DIV/0!</v>
      </c>
      <c r="W72" s="4" t="e">
        <f>'[1]For-data-entry'!T65</f>
        <v>#DIV/0!</v>
      </c>
      <c r="X72" s="4" t="e">
        <f>'[1]For-data-entry'!U65</f>
        <v>#DIV/0!</v>
      </c>
      <c r="Y72" s="4" t="e">
        <f>'[1]For-data-entry'!V65</f>
        <v>#DIV/0!</v>
      </c>
    </row>
    <row r="73" spans="1:25">
      <c r="A73" s="10"/>
      <c r="B73" s="9" t="s">
        <v>1</v>
      </c>
      <c r="C73" s="7"/>
      <c r="D73" s="7">
        <f>'[1]For-data-entry'!C66</f>
        <v>0</v>
      </c>
      <c r="E73" s="7">
        <f>'[1]For-data-entry'!D66</f>
        <v>0</v>
      </c>
      <c r="F73" s="7">
        <f>'[1]For-data-entry'!E66</f>
        <v>29</v>
      </c>
      <c r="G73" s="7">
        <f>'[1]For-data-entry'!F66</f>
        <v>3</v>
      </c>
      <c r="H73" s="7">
        <f>'[1]For-data-entry'!G66</f>
        <v>32</v>
      </c>
      <c r="I73" s="4">
        <f>'[1]For-data-entry'!H66</f>
        <v>0</v>
      </c>
      <c r="J73" s="4">
        <f>'[1]For-data-entry'!I66</f>
        <v>0</v>
      </c>
      <c r="K73" s="4">
        <f>'[1]For-data-entry'!J66</f>
        <v>0</v>
      </c>
      <c r="L73" s="4">
        <f>'[1]For-data-entry'!K66</f>
        <v>0</v>
      </c>
      <c r="M73" s="4">
        <f>'[1]For-data-entry'!L66</f>
        <v>0</v>
      </c>
      <c r="N73" s="10"/>
      <c r="O73" s="9" t="s">
        <v>1</v>
      </c>
      <c r="P73" s="4">
        <f>'[1]For-data-entry'!M66</f>
        <v>0</v>
      </c>
      <c r="Q73" s="4">
        <f>'[1]For-data-entry'!N66</f>
        <v>0</v>
      </c>
      <c r="R73" s="4">
        <f>'[1]For-data-entry'!O66</f>
        <v>153438.59</v>
      </c>
      <c r="S73" s="4">
        <f>'[1]For-data-entry'!P66</f>
        <v>24113.47</v>
      </c>
      <c r="T73" s="4">
        <f>'[1]For-data-entry'!Q66</f>
        <v>177552.06</v>
      </c>
      <c r="U73" s="8" t="e">
        <f>'[1]For-data-entry'!R66</f>
        <v>#DIV/0!</v>
      </c>
      <c r="V73" s="8" t="e">
        <f>'[1]For-data-entry'!S66</f>
        <v>#DIV/0!</v>
      </c>
      <c r="W73" s="4" t="e">
        <f>'[1]For-data-entry'!T66</f>
        <v>#DIV/0!</v>
      </c>
      <c r="X73" s="4" t="e">
        <f>'[1]For-data-entry'!U66</f>
        <v>#DIV/0!</v>
      </c>
      <c r="Y73" s="4" t="e">
        <f>'[1]For-data-entry'!V66</f>
        <v>#DIV/0!</v>
      </c>
    </row>
    <row r="74" spans="1:25">
      <c r="A74" s="10"/>
      <c r="B74" s="9" t="s">
        <v>0</v>
      </c>
      <c r="C74" s="7"/>
      <c r="D74" s="7">
        <f>'[1]For-data-entry'!C67</f>
        <v>4019</v>
      </c>
      <c r="E74" s="7">
        <f>'[1]For-data-entry'!D67</f>
        <v>2389</v>
      </c>
      <c r="F74" s="7">
        <f>'[1]For-data-entry'!E67</f>
        <v>2193</v>
      </c>
      <c r="G74" s="7">
        <f>'[1]For-data-entry'!F67</f>
        <v>2135</v>
      </c>
      <c r="H74" s="7">
        <f>'[1]For-data-entry'!G67</f>
        <v>10736</v>
      </c>
      <c r="I74" s="4">
        <f>'[1]For-data-entry'!H67</f>
        <v>7158930.621712584</v>
      </c>
      <c r="J74" s="4">
        <f>'[1]For-data-entry'!I67</f>
        <v>9602575.0159354731</v>
      </c>
      <c r="K74" s="4">
        <f>'[1]For-data-entry'!J67</f>
        <v>15285691.821469717</v>
      </c>
      <c r="L74" s="4">
        <f>'[1]For-data-entry'!K67</f>
        <v>44551573.5573394</v>
      </c>
      <c r="M74" s="4">
        <f>'[1]For-data-entry'!L67</f>
        <v>76598771.016457155</v>
      </c>
      <c r="N74" s="10"/>
      <c r="O74" s="9" t="s">
        <v>0</v>
      </c>
      <c r="P74" s="4">
        <f>'[1]For-data-entry'!M67</f>
        <v>7663147.3746258197</v>
      </c>
      <c r="Q74" s="4">
        <f>'[1]For-data-entry'!N67</f>
        <v>7806649.236141176</v>
      </c>
      <c r="R74" s="4">
        <f>'[1]For-data-entry'!O67</f>
        <v>9323724.7524215914</v>
      </c>
      <c r="S74" s="4">
        <f>'[1]For-data-entry'!P67</f>
        <v>35026598.204123452</v>
      </c>
      <c r="T74" s="4">
        <f>'[1]For-data-entry'!Q67</f>
        <v>59820119.567312047</v>
      </c>
      <c r="U74" s="8">
        <f>'[1]For-data-entry'!R67</f>
        <v>107.04318535206889</v>
      </c>
      <c r="V74" s="4">
        <f>'[1]For-data-entry'!S67</f>
        <v>81.29745639254098</v>
      </c>
      <c r="W74" s="4">
        <f>'[1]For-data-entry'!T67</f>
        <v>60.996419797799618</v>
      </c>
      <c r="X74" s="4">
        <f>'[1]For-data-entry'!U67</f>
        <v>78.620339097659524</v>
      </c>
      <c r="Y74" s="4">
        <f>'[1]For-data-entry'!V67</f>
        <v>78.095403847223295</v>
      </c>
    </row>
    <row r="75" spans="1:25">
      <c r="A75" s="6"/>
      <c r="B75" s="6"/>
      <c r="C75" s="7"/>
      <c r="D75" s="7"/>
      <c r="E75" s="7"/>
      <c r="F75" s="7"/>
      <c r="G75" s="7"/>
      <c r="H75" s="7"/>
      <c r="I75" s="4"/>
      <c r="J75" s="4"/>
      <c r="K75" s="4"/>
      <c r="L75" s="4"/>
      <c r="M75" s="4"/>
      <c r="N75" s="6"/>
      <c r="O75" s="6"/>
      <c r="P75" s="4"/>
      <c r="Q75" s="4"/>
      <c r="R75" s="4"/>
      <c r="S75" s="4"/>
      <c r="T75" s="4"/>
      <c r="U75" s="5"/>
      <c r="V75" s="5"/>
      <c r="W75" s="5"/>
      <c r="X75" s="5"/>
      <c r="Y75" s="4"/>
    </row>
    <row r="81" spans="1:2" s="1" customFormat="1">
      <c r="A81" s="3"/>
      <c r="B81" s="3"/>
    </row>
    <row r="82" spans="1:2" s="1" customFormat="1">
      <c r="A82" s="3"/>
      <c r="B82" s="3"/>
    </row>
    <row r="83" spans="1:2" s="1" customFormat="1">
      <c r="A83" s="3"/>
      <c r="B83" s="3"/>
    </row>
    <row r="84" spans="1:2" s="1" customFormat="1">
      <c r="A84" s="3"/>
      <c r="B84" s="3"/>
    </row>
    <row r="85" spans="1:2" s="1" customFormat="1">
      <c r="A85" s="3"/>
      <c r="B85" s="3"/>
    </row>
    <row r="86" spans="1:2" s="1" customFormat="1">
      <c r="A86" s="3"/>
      <c r="B86" s="3"/>
    </row>
    <row r="87" spans="1:2" s="1" customFormat="1">
      <c r="A87" s="3"/>
      <c r="B87" s="3"/>
    </row>
    <row r="88" spans="1:2" s="1" customFormat="1">
      <c r="A88" s="3"/>
      <c r="B88" s="3"/>
    </row>
    <row r="89" spans="1:2" s="1" customFormat="1">
      <c r="A89" s="3"/>
      <c r="B89" s="3"/>
    </row>
    <row r="90" spans="1:2" s="1" customFormat="1">
      <c r="A90" s="3"/>
      <c r="B90" s="3"/>
    </row>
    <row r="91" spans="1:2" s="1" customFormat="1">
      <c r="A91" s="3"/>
      <c r="B91" s="3"/>
    </row>
    <row r="92" spans="1:2" s="1" customFormat="1">
      <c r="A92" s="3"/>
      <c r="B92" s="3"/>
    </row>
    <row r="93" spans="1:2" s="1" customFormat="1">
      <c r="A93" s="3"/>
      <c r="B93" s="3"/>
    </row>
    <row r="94" spans="1:2" s="1" customFormat="1">
      <c r="A94" s="3"/>
      <c r="B94" s="3"/>
    </row>
    <row r="95" spans="1:2" s="1" customFormat="1">
      <c r="A95" s="3"/>
      <c r="B95" s="3"/>
    </row>
    <row r="96" spans="1:2" s="1" customFormat="1">
      <c r="A96" s="3"/>
      <c r="B96" s="3"/>
    </row>
    <row r="97" spans="1:2" s="1" customFormat="1">
      <c r="A97" s="3"/>
      <c r="B97" s="3"/>
    </row>
    <row r="98" spans="1:2" s="1" customFormat="1">
      <c r="A98" s="3"/>
      <c r="B98" s="3"/>
    </row>
    <row r="99" spans="1:2" s="1" customFormat="1">
      <c r="A99" s="3"/>
      <c r="B99" s="3"/>
    </row>
    <row r="100" spans="1:2" s="1" customFormat="1">
      <c r="A100" s="3"/>
      <c r="B100" s="3"/>
    </row>
    <row r="101" spans="1:2" s="1" customFormat="1">
      <c r="A101" s="3"/>
      <c r="B101" s="3"/>
    </row>
    <row r="102" spans="1:2" s="1" customFormat="1">
      <c r="A102" s="3"/>
      <c r="B102" s="3"/>
    </row>
    <row r="103" spans="1:2" s="1" customFormat="1">
      <c r="A103" s="3"/>
      <c r="B103" s="3"/>
    </row>
    <row r="104" spans="1:2" s="1" customFormat="1">
      <c r="A104" s="3"/>
      <c r="B104" s="3"/>
    </row>
    <row r="105" spans="1:2" s="1" customFormat="1">
      <c r="A105" s="3"/>
      <c r="B105" s="3"/>
    </row>
    <row r="106" spans="1:2" s="1" customFormat="1">
      <c r="A106" s="3"/>
      <c r="B106" s="3"/>
    </row>
    <row r="107" spans="1:2" s="1" customFormat="1">
      <c r="A107" s="3"/>
      <c r="B107" s="3"/>
    </row>
    <row r="108" spans="1:2" s="1" customFormat="1">
      <c r="A108" s="3"/>
      <c r="B108" s="3"/>
    </row>
    <row r="109" spans="1:2" s="1" customFormat="1">
      <c r="A109" s="3"/>
      <c r="B109" s="3"/>
    </row>
    <row r="110" spans="1:2" s="1" customFormat="1">
      <c r="A110" s="3"/>
      <c r="B110" s="3"/>
    </row>
    <row r="111" spans="1:2" s="1" customFormat="1">
      <c r="A111" s="3"/>
      <c r="B111" s="3"/>
    </row>
    <row r="112" spans="1:2" s="1" customFormat="1">
      <c r="A112" s="3"/>
      <c r="B112" s="3"/>
    </row>
    <row r="113" spans="1:2" s="1" customFormat="1">
      <c r="A113" s="3"/>
      <c r="B113" s="3"/>
    </row>
    <row r="114" spans="1:2" s="1" customFormat="1">
      <c r="A114" s="3"/>
      <c r="B114" s="3"/>
    </row>
    <row r="115" spans="1:2" s="1" customFormat="1">
      <c r="A115" s="3"/>
      <c r="B115" s="3"/>
    </row>
    <row r="116" spans="1:2" s="1" customFormat="1">
      <c r="A116" s="3"/>
      <c r="B116" s="3"/>
    </row>
    <row r="117" spans="1:2" s="1" customFormat="1">
      <c r="A117" s="3"/>
      <c r="B117" s="3"/>
    </row>
    <row r="118" spans="1:2" s="1" customFormat="1">
      <c r="A118" s="3"/>
      <c r="B118" s="3"/>
    </row>
    <row r="119" spans="1:2" s="1" customFormat="1">
      <c r="A119" s="3"/>
      <c r="B119" s="3"/>
    </row>
    <row r="120" spans="1:2" s="1" customFormat="1">
      <c r="A120" s="3"/>
      <c r="B120" s="3"/>
    </row>
    <row r="121" spans="1:2" s="1" customFormat="1">
      <c r="A121" s="3"/>
      <c r="B121" s="3"/>
    </row>
    <row r="122" spans="1:2" s="1" customFormat="1">
      <c r="A122" s="3"/>
      <c r="B122" s="3"/>
    </row>
  </sheetData>
  <mergeCells count="33">
    <mergeCell ref="A1:M1"/>
    <mergeCell ref="N1:Y1"/>
    <mergeCell ref="A2:M2"/>
    <mergeCell ref="N2:Y2"/>
    <mergeCell ref="B4:B5"/>
    <mergeCell ref="D4:H4"/>
    <mergeCell ref="I4:M4"/>
    <mergeCell ref="O4:O5"/>
    <mergeCell ref="A3:M3"/>
    <mergeCell ref="N3:Y3"/>
    <mergeCell ref="P4:T4"/>
    <mergeCell ref="U4:Y4"/>
    <mergeCell ref="I5:M5"/>
    <mergeCell ref="P5:T5"/>
    <mergeCell ref="U5:Y5"/>
    <mergeCell ref="A37:M37"/>
    <mergeCell ref="A38:M38"/>
    <mergeCell ref="N37:X37"/>
    <mergeCell ref="A16:B16"/>
    <mergeCell ref="N13:O13"/>
    <mergeCell ref="N36:X36"/>
    <mergeCell ref="A36:M36"/>
    <mergeCell ref="N16:O16"/>
    <mergeCell ref="B39:B40"/>
    <mergeCell ref="D39:H39"/>
    <mergeCell ref="I39:M39"/>
    <mergeCell ref="O39:O40"/>
    <mergeCell ref="N38:X38"/>
    <mergeCell ref="P39:T39"/>
    <mergeCell ref="U39:Y39"/>
    <mergeCell ref="I40:M40"/>
    <mergeCell ref="P40:T40"/>
    <mergeCell ref="U40:Y40"/>
  </mergeCells>
  <printOptions gridLines="1"/>
  <pageMargins left="0.94488188976377963" right="0" top="0.98425196850393704" bottom="3.937007874015748E-2" header="0.51181102362204722" footer="0.51181102362204722"/>
  <pageSetup paperSize="9" scale="73" orientation="landscape" horizontalDpi="200" verticalDpi="200" r:id="rId1"/>
  <headerFooter alignWithMargins="0"/>
  <rowBreaks count="1" manualBreakCount="1">
    <brk id="35" max="1048575" man="1"/>
  </rowBreaks>
  <colBreaks count="1" manualBreakCount="1">
    <brk id="13" max="16383" man="1"/>
  </colBreaks>
</worksheet>
</file>

<file path=xl/worksheets/sheet10.xml><?xml version="1.0" encoding="utf-8"?>
<worksheet xmlns="http://schemas.openxmlformats.org/spreadsheetml/2006/main" xmlns:r="http://schemas.openxmlformats.org/officeDocument/2006/relationships">
  <dimension ref="A1:G44"/>
  <sheetViews>
    <sheetView view="pageBreakPreview" zoomScale="60" workbookViewId="0">
      <selection activeCell="D3" sqref="D3:E3"/>
    </sheetView>
  </sheetViews>
  <sheetFormatPr defaultRowHeight="37.5"/>
  <cols>
    <col min="1" max="1" width="17.28515625" style="195" customWidth="1"/>
    <col min="2" max="2" width="100.5703125" style="195" customWidth="1"/>
    <col min="3" max="3" width="43.7109375" style="195" customWidth="1"/>
    <col min="4" max="4" width="37.7109375" style="195" customWidth="1"/>
    <col min="5" max="5" width="39.28515625" style="195" customWidth="1"/>
    <col min="6" max="6" width="35.28515625" style="195" customWidth="1"/>
    <col min="7" max="7" width="7.5703125" style="195" customWidth="1"/>
    <col min="8" max="9" width="11.42578125" style="195" customWidth="1"/>
    <col min="10" max="16384" width="9.140625" style="195"/>
  </cols>
  <sheetData>
    <row r="1" spans="1:6" ht="39">
      <c r="E1" s="195" t="s">
        <v>234</v>
      </c>
      <c r="F1" s="201"/>
    </row>
    <row r="2" spans="1:6" ht="39">
      <c r="A2" s="443" t="s">
        <v>233</v>
      </c>
      <c r="B2" s="443"/>
      <c r="C2" s="443"/>
      <c r="D2" s="443"/>
      <c r="E2" s="443"/>
      <c r="F2" s="443"/>
    </row>
    <row r="3" spans="1:6">
      <c r="D3" s="444" t="s">
        <v>223</v>
      </c>
      <c r="E3" s="445"/>
    </row>
    <row r="4" spans="1:6">
      <c r="D4" s="195" t="s">
        <v>232</v>
      </c>
    </row>
    <row r="5" spans="1:6">
      <c r="A5" s="195" t="s">
        <v>231</v>
      </c>
    </row>
    <row r="6" spans="1:6" ht="91.5" customHeight="1">
      <c r="A6" s="200" t="s">
        <v>209</v>
      </c>
      <c r="B6" s="200" t="s">
        <v>221</v>
      </c>
      <c r="C6" s="446" t="s">
        <v>207</v>
      </c>
      <c r="D6" s="446"/>
      <c r="E6" s="446" t="s">
        <v>230</v>
      </c>
      <c r="F6" s="446"/>
    </row>
    <row r="7" spans="1:6" ht="64.5" customHeight="1">
      <c r="A7" s="196"/>
      <c r="B7" s="196"/>
      <c r="C7" s="196" t="s">
        <v>206</v>
      </c>
      <c r="D7" s="196" t="s">
        <v>57</v>
      </c>
      <c r="E7" s="196" t="s">
        <v>218</v>
      </c>
      <c r="F7" s="196" t="s">
        <v>57</v>
      </c>
    </row>
    <row r="8" spans="1:6" ht="40.5" customHeight="1">
      <c r="A8" s="200">
        <v>1</v>
      </c>
      <c r="B8" s="200" t="s">
        <v>205</v>
      </c>
      <c r="C8" s="196"/>
      <c r="D8" s="196"/>
      <c r="E8" s="196"/>
      <c r="F8" s="196"/>
    </row>
    <row r="9" spans="1:6" ht="51.75" customHeight="1">
      <c r="A9" s="200" t="s">
        <v>204</v>
      </c>
      <c r="B9" s="200" t="s">
        <v>229</v>
      </c>
      <c r="C9" s="199">
        <f>SUM(C10:C12)</f>
        <v>6707256</v>
      </c>
      <c r="D9" s="198">
        <f>SUM(D10:D12)</f>
        <v>8669004.5651826914</v>
      </c>
      <c r="E9" s="199">
        <f>SUM(E10:E12)</f>
        <v>4451410</v>
      </c>
      <c r="F9" s="198">
        <f>SUM(F10:F12)</f>
        <v>6456517.6863958435</v>
      </c>
    </row>
    <row r="10" spans="1:6" ht="39">
      <c r="A10" s="196" t="s">
        <v>202</v>
      </c>
      <c r="B10" s="196" t="s">
        <v>201</v>
      </c>
      <c r="C10" s="199">
        <f>SUM('LBS-I Tot'!C12)</f>
        <v>5994941</v>
      </c>
      <c r="D10" s="198">
        <f>SUM('LBS-I Tot'!D12)</f>
        <v>7769763.4410954835</v>
      </c>
      <c r="E10" s="199">
        <f>SUM('LBS-II Tot'!C10)</f>
        <v>4317950</v>
      </c>
      <c r="F10" s="198">
        <f>SUM('LBS-II Tot'!D10)</f>
        <v>4785806.6895033401</v>
      </c>
    </row>
    <row r="11" spans="1:6" ht="39">
      <c r="A11" s="196" t="s">
        <v>200</v>
      </c>
      <c r="B11" s="196" t="s">
        <v>199</v>
      </c>
      <c r="C11" s="199">
        <f>SUM('LBS-I Tot'!C13)</f>
        <v>450038</v>
      </c>
      <c r="D11" s="198">
        <f>SUM('LBS-I Tot'!D13)</f>
        <v>494378.4063753268</v>
      </c>
      <c r="E11" s="199">
        <f>SUM('LBS-II Tot'!C11)</f>
        <v>75632</v>
      </c>
      <c r="F11" s="198">
        <f>SUM('LBS-II Tot'!D11)</f>
        <v>209749.44367189999</v>
      </c>
    </row>
    <row r="12" spans="1:6" ht="69" customHeight="1">
      <c r="A12" s="196" t="s">
        <v>198</v>
      </c>
      <c r="B12" s="196" t="s">
        <v>197</v>
      </c>
      <c r="C12" s="199">
        <f>SUM('LBS-I Tot'!C14)</f>
        <v>262277</v>
      </c>
      <c r="D12" s="198">
        <f>SUM('LBS-I Tot'!D14)</f>
        <v>404862.71771188086</v>
      </c>
      <c r="E12" s="199">
        <f>SUM('LBS-II Tot'!C12)</f>
        <v>57828</v>
      </c>
      <c r="F12" s="198">
        <f>SUM('LBS-II Tot'!D12)</f>
        <v>1460961.5532206038</v>
      </c>
    </row>
    <row r="13" spans="1:6" ht="68.25" customHeight="1">
      <c r="A13" s="200" t="s">
        <v>196</v>
      </c>
      <c r="B13" s="200" t="s">
        <v>195</v>
      </c>
      <c r="C13" s="199">
        <f>SUM('LBS-I Tot'!C15)</f>
        <v>960470</v>
      </c>
      <c r="D13" s="198">
        <f>SUM('LBS-I Tot'!D15)</f>
        <v>3470353.7902428359</v>
      </c>
      <c r="E13" s="199">
        <f>SUM('LBS-II Tot'!C13)</f>
        <v>728637</v>
      </c>
      <c r="F13" s="198">
        <f>SUM('LBS-II Tot'!D13)</f>
        <v>4605060.0944443597</v>
      </c>
    </row>
    <row r="14" spans="1:6" ht="78">
      <c r="A14" s="196" t="s">
        <v>194</v>
      </c>
      <c r="B14" s="196" t="s">
        <v>193</v>
      </c>
      <c r="C14" s="199">
        <f>SUM('LBS-I Tot'!C16)</f>
        <v>300344</v>
      </c>
      <c r="D14" s="198">
        <f>SUM('LBS-I Tot'!D16)</f>
        <v>997897.93649731996</v>
      </c>
      <c r="E14" s="199">
        <f>SUM('LBS-II Tot'!C14)</f>
        <v>614776</v>
      </c>
      <c r="F14" s="198">
        <f>SUM('LBS-II Tot'!D14)</f>
        <v>1976614.275449584</v>
      </c>
    </row>
    <row r="15" spans="1:6" ht="78">
      <c r="A15" s="196" t="s">
        <v>192</v>
      </c>
      <c r="B15" s="196" t="s">
        <v>228</v>
      </c>
      <c r="C15" s="199">
        <f>SUM('LBS-I Tot'!C17)</f>
        <v>124051</v>
      </c>
      <c r="D15" s="198">
        <f>SUM('LBS-I Tot'!D17)</f>
        <v>967729.34989974601</v>
      </c>
      <c r="E15" s="199">
        <f>SUM('LBS-II Tot'!C15)</f>
        <v>50768</v>
      </c>
      <c r="F15" s="198">
        <f>SUM('LBS-II Tot'!D15)</f>
        <v>1710984.332903221</v>
      </c>
    </row>
    <row r="16" spans="1:6" ht="78">
      <c r="A16" s="196" t="s">
        <v>190</v>
      </c>
      <c r="B16" s="196" t="s">
        <v>189</v>
      </c>
      <c r="C16" s="199">
        <f>SUM('LBS-I Tot'!C18)</f>
        <v>44863</v>
      </c>
      <c r="D16" s="198">
        <f>SUM('LBS-I Tot'!D18)</f>
        <v>768808.44787173998</v>
      </c>
      <c r="E16" s="199">
        <f>SUM('LBS-II Tot'!C16)</f>
        <v>3926</v>
      </c>
      <c r="F16" s="198">
        <f>SUM('LBS-II Tot'!D16)</f>
        <v>401480.84071515797</v>
      </c>
    </row>
    <row r="17" spans="1:7" ht="50.1" customHeight="1">
      <c r="A17" s="196" t="s">
        <v>188</v>
      </c>
      <c r="B17" s="196" t="s">
        <v>187</v>
      </c>
      <c r="C17" s="199">
        <f>SUM('LBS-I Tot'!C19)</f>
        <v>36486</v>
      </c>
      <c r="D17" s="198">
        <f>SUM('LBS-I Tot'!D19)</f>
        <v>165686.54402597371</v>
      </c>
      <c r="E17" s="199">
        <f>SUM('LBS-II Tot'!C17)</f>
        <v>743</v>
      </c>
      <c r="F17" s="198">
        <f>SUM('LBS-II Tot'!D17)</f>
        <v>12152.938126399999</v>
      </c>
    </row>
    <row r="18" spans="1:7" ht="50.1" customHeight="1">
      <c r="A18" s="196" t="s">
        <v>186</v>
      </c>
      <c r="B18" s="196" t="s">
        <v>185</v>
      </c>
      <c r="C18" s="199">
        <f>SUM('LBS-I Tot'!C20)</f>
        <v>454726</v>
      </c>
      <c r="D18" s="198">
        <f>SUM('LBS-I Tot'!D20)</f>
        <v>570231.51194805175</v>
      </c>
      <c r="E18" s="199">
        <f>SUM('LBS-II Tot'!C18)</f>
        <v>58424</v>
      </c>
      <c r="F18" s="198">
        <f>SUM('LBS-II Tot'!D18)</f>
        <v>503827.70724999998</v>
      </c>
    </row>
    <row r="19" spans="1:7" ht="39.950000000000003" customHeight="1">
      <c r="A19" s="200" t="s">
        <v>184</v>
      </c>
      <c r="B19" s="200" t="s">
        <v>120</v>
      </c>
      <c r="C19" s="199">
        <f>SUM('LBS-I Tot'!C21)</f>
        <v>11314</v>
      </c>
      <c r="D19" s="198">
        <f>SUM('LBS-I Tot'!D21)</f>
        <v>232767.236875</v>
      </c>
      <c r="E19" s="199">
        <f>SUM('LBS-II Tot'!C19)</f>
        <v>938</v>
      </c>
      <c r="F19" s="198">
        <f>SUM('LBS-II Tot'!D19)</f>
        <v>66397.083278200007</v>
      </c>
    </row>
    <row r="20" spans="1:7" ht="39.950000000000003" customHeight="1">
      <c r="A20" s="200" t="s">
        <v>183</v>
      </c>
      <c r="B20" s="200" t="s">
        <v>163</v>
      </c>
      <c r="C20" s="199">
        <f>SUM('LBS-I Tot'!C22)</f>
        <v>133402</v>
      </c>
      <c r="D20" s="198">
        <f>SUM('LBS-I Tot'!D22)</f>
        <v>385661.32806366932</v>
      </c>
      <c r="E20" s="199">
        <f>SUM('LBS-II Tot'!C20)</f>
        <v>92885</v>
      </c>
      <c r="F20" s="198">
        <f>SUM('LBS-II Tot'!D20)</f>
        <v>118846.46030779999</v>
      </c>
    </row>
    <row r="21" spans="1:7" ht="39.950000000000003" customHeight="1">
      <c r="A21" s="200" t="s">
        <v>182</v>
      </c>
      <c r="B21" s="200" t="s">
        <v>181</v>
      </c>
      <c r="C21" s="199">
        <f>SUM('LBS-I Tot'!C23)</f>
        <v>203033</v>
      </c>
      <c r="D21" s="198">
        <f>SUM('LBS-I Tot'!D23)</f>
        <v>1697653.1243130672</v>
      </c>
      <c r="E21" s="199">
        <f>SUM('LBS-II Tot'!C21)</f>
        <v>92799</v>
      </c>
      <c r="F21" s="198">
        <f>SUM('LBS-II Tot'!D21)</f>
        <v>775643.03684229997</v>
      </c>
    </row>
    <row r="22" spans="1:7" ht="39.950000000000003" customHeight="1">
      <c r="A22" s="200" t="s">
        <v>180</v>
      </c>
      <c r="B22" s="200" t="s">
        <v>117</v>
      </c>
      <c r="C22" s="199">
        <f>SUM('LBS-I Tot'!C24)</f>
        <v>28428</v>
      </c>
      <c r="D22" s="198">
        <f>SUM('LBS-I Tot'!D24)</f>
        <v>110111.93648811941</v>
      </c>
      <c r="E22" s="199">
        <f>SUM('LBS-II Tot'!C22)</f>
        <v>1172</v>
      </c>
      <c r="F22" s="198">
        <f>SUM('LBS-II Tot'!D22)</f>
        <v>14285.915106999999</v>
      </c>
      <c r="G22" s="196"/>
    </row>
    <row r="23" spans="1:7" ht="39.950000000000003" customHeight="1">
      <c r="A23" s="200" t="s">
        <v>179</v>
      </c>
      <c r="B23" s="200" t="s">
        <v>116</v>
      </c>
      <c r="C23" s="199">
        <f>SUM('LBS-I Tot'!C25)</f>
        <v>51029</v>
      </c>
      <c r="D23" s="198">
        <f>SUM('LBS-I Tot'!D25)</f>
        <v>159898.71442607109</v>
      </c>
      <c r="E23" s="199">
        <f>SUM('LBS-II Tot'!C23)</f>
        <v>1091</v>
      </c>
      <c r="F23" s="198">
        <f>SUM('LBS-II Tot'!D23)</f>
        <v>18655.534359999998</v>
      </c>
    </row>
    <row r="24" spans="1:7" ht="39.950000000000003" customHeight="1">
      <c r="A24" s="200" t="s">
        <v>178</v>
      </c>
      <c r="B24" s="200" t="s">
        <v>157</v>
      </c>
      <c r="C24" s="199">
        <f>SUM('LBS-I Tot'!C26)</f>
        <v>692508</v>
      </c>
      <c r="D24" s="198">
        <f>SUM('LBS-I Tot'!D26)</f>
        <v>1276606.1014753252</v>
      </c>
      <c r="E24" s="199">
        <f>SUM('LBS-II Tot'!C24)</f>
        <v>208499</v>
      </c>
      <c r="F24" s="198">
        <f>SUM('LBS-II Tot'!D24)</f>
        <v>383131.1132968</v>
      </c>
    </row>
    <row r="25" spans="1:7" ht="39.950000000000003" customHeight="1">
      <c r="A25" s="200">
        <v>2</v>
      </c>
      <c r="B25" s="200" t="s">
        <v>177</v>
      </c>
      <c r="C25" s="199">
        <f>SUM('LBS-I Tot'!C27)</f>
        <v>8787440</v>
      </c>
      <c r="D25" s="198">
        <f>SUM('LBS-I Tot'!D27)</f>
        <v>16002056.79706678</v>
      </c>
      <c r="E25" s="199">
        <f>SUM('LBS-II Tot'!C25)</f>
        <v>5577431</v>
      </c>
      <c r="F25" s="198">
        <f>SUM('LBS-II Tot'!D25)</f>
        <v>12438536.924032301</v>
      </c>
    </row>
    <row r="26" spans="1:7" ht="79.5" customHeight="1">
      <c r="A26" s="200">
        <v>3</v>
      </c>
      <c r="B26" s="200" t="s">
        <v>176</v>
      </c>
      <c r="C26" s="199">
        <f>SUM('LBS-I Tot'!C28)</f>
        <v>666250</v>
      </c>
      <c r="D26" s="198">
        <f>SUM('LBS-I Tot'!D28)</f>
        <v>1125649.841783067</v>
      </c>
      <c r="E26" s="199">
        <f>SUM('LBS-II Tot'!C26)</f>
        <v>3110782</v>
      </c>
      <c r="F26" s="198">
        <f>SUM('LBS-II Tot'!D26)</f>
        <v>3638599.1201012721</v>
      </c>
    </row>
    <row r="27" spans="1:7" ht="39.950000000000003" customHeight="1">
      <c r="A27" s="200">
        <v>4</v>
      </c>
      <c r="B27" s="200" t="s">
        <v>175</v>
      </c>
      <c r="C27" s="199"/>
      <c r="D27" s="198"/>
      <c r="E27" s="199"/>
      <c r="F27" s="198"/>
    </row>
    <row r="28" spans="1:7" ht="39.950000000000003" customHeight="1">
      <c r="A28" s="200" t="s">
        <v>174</v>
      </c>
      <c r="B28" s="200" t="s">
        <v>173</v>
      </c>
      <c r="C28" s="199">
        <f>SUM('LBS-I Tot'!C30)</f>
        <v>1243</v>
      </c>
      <c r="D28" s="198">
        <f>SUM('LBS-I Tot'!D30)</f>
        <v>1944.93</v>
      </c>
      <c r="E28" s="199">
        <f>SUM('LBS-II Tot'!C28)</f>
        <v>5015</v>
      </c>
      <c r="F28" s="198">
        <f>SUM('LBS-II Tot'!D28)</f>
        <v>31725.16</v>
      </c>
    </row>
    <row r="29" spans="1:7" ht="68.25" customHeight="1">
      <c r="A29" s="200" t="s">
        <v>172</v>
      </c>
      <c r="B29" s="200" t="s">
        <v>227</v>
      </c>
      <c r="C29" s="199">
        <f>SUM('LBS-I Tot'!C31)</f>
        <v>6319</v>
      </c>
      <c r="D29" s="198">
        <f>SUM('LBS-I Tot'!D31)</f>
        <v>1371248.8200000003</v>
      </c>
      <c r="E29" s="199">
        <f>SUM('LBS-II Tot'!C29)</f>
        <v>6835</v>
      </c>
      <c r="F29" s="198">
        <f>SUM('LBS-II Tot'!D29)</f>
        <v>717277.87274495093</v>
      </c>
    </row>
    <row r="30" spans="1:7" ht="69.95" customHeight="1">
      <c r="A30" s="196" t="s">
        <v>170</v>
      </c>
      <c r="B30" s="196" t="s">
        <v>169</v>
      </c>
      <c r="C30" s="199">
        <f>SUM('LBS-I Tot'!C32)</f>
        <v>3144</v>
      </c>
      <c r="D30" s="198">
        <f>SUM('LBS-I Tot'!D32)</f>
        <v>127638.98</v>
      </c>
      <c r="E30" s="199">
        <f>SUM('LBS-II Tot'!C30)</f>
        <v>4214</v>
      </c>
      <c r="F30" s="198">
        <f>SUM('LBS-II Tot'!D30)</f>
        <v>104941.84359</v>
      </c>
    </row>
    <row r="31" spans="1:7" ht="69.95" customHeight="1">
      <c r="A31" s="196" t="s">
        <v>168</v>
      </c>
      <c r="B31" s="196" t="s">
        <v>167</v>
      </c>
      <c r="C31" s="199">
        <f>SUM('LBS-I Tot'!C33)</f>
        <v>1571</v>
      </c>
      <c r="D31" s="198">
        <f>SUM('LBS-I Tot'!D33)</f>
        <v>273285.77</v>
      </c>
      <c r="E31" s="199">
        <f>SUM('LBS-II Tot'!C31)</f>
        <v>1734</v>
      </c>
      <c r="F31" s="198">
        <f>SUM('LBS-II Tot'!D31)</f>
        <v>303890.98631170002</v>
      </c>
    </row>
    <row r="32" spans="1:7" ht="69.95" customHeight="1">
      <c r="A32" s="196" t="s">
        <v>166</v>
      </c>
      <c r="B32" s="196" t="s">
        <v>165</v>
      </c>
      <c r="C32" s="199">
        <f>SUM('LBS-I Tot'!C34)</f>
        <v>1604</v>
      </c>
      <c r="D32" s="198">
        <f>SUM('LBS-I Tot'!D34)</f>
        <v>970324.06999999983</v>
      </c>
      <c r="E32" s="199">
        <f>SUM('LBS-II Tot'!C32)</f>
        <v>887</v>
      </c>
      <c r="F32" s="198">
        <f>SUM('LBS-II Tot'!D32)</f>
        <v>308445.04284325102</v>
      </c>
    </row>
    <row r="33" spans="1:6" ht="39">
      <c r="A33" s="200" t="s">
        <v>164</v>
      </c>
      <c r="B33" s="200" t="s">
        <v>163</v>
      </c>
      <c r="C33" s="199">
        <f>SUM('LBS-I Tot'!C35)</f>
        <v>14980</v>
      </c>
      <c r="D33" s="198">
        <f>SUM('LBS-I Tot'!D35)</f>
        <v>61702.425000000003</v>
      </c>
      <c r="E33" s="199">
        <f>SUM('LBS-II Tot'!C33)</f>
        <v>4038</v>
      </c>
      <c r="F33" s="198">
        <f>SUM('LBS-II Tot'!D33)</f>
        <v>29813.628596000002</v>
      </c>
    </row>
    <row r="34" spans="1:6" ht="39">
      <c r="A34" s="200" t="s">
        <v>162</v>
      </c>
      <c r="B34" s="200" t="s">
        <v>161</v>
      </c>
      <c r="C34" s="199">
        <f>SUM('LBS-I Tot'!C36)</f>
        <v>146487</v>
      </c>
      <c r="D34" s="198">
        <f>SUM('LBS-I Tot'!D36)</f>
        <v>2594831.6269999999</v>
      </c>
      <c r="E34" s="199">
        <f>SUM('LBS-II Tot'!C34)</f>
        <v>82875</v>
      </c>
      <c r="F34" s="198">
        <f>SUM('LBS-II Tot'!D34)</f>
        <v>2243949.0474772002</v>
      </c>
    </row>
    <row r="35" spans="1:6" ht="78">
      <c r="A35" s="200" t="s">
        <v>160</v>
      </c>
      <c r="B35" s="200" t="s">
        <v>159</v>
      </c>
      <c r="C35" s="199">
        <f>SUM('LBS-I Tot'!C37)</f>
        <v>174909</v>
      </c>
      <c r="D35" s="198">
        <f>SUM('LBS-I Tot'!D37)</f>
        <v>1412013.82</v>
      </c>
      <c r="E35" s="199">
        <f>SUM('LBS-II Tot'!C35)</f>
        <v>311082</v>
      </c>
      <c r="F35" s="198">
        <f>SUM('LBS-II Tot'!D35)</f>
        <v>1365084.1797471</v>
      </c>
    </row>
    <row r="36" spans="1:6" ht="39">
      <c r="A36" s="200" t="s">
        <v>158</v>
      </c>
      <c r="B36" s="200" t="s">
        <v>157</v>
      </c>
      <c r="C36" s="199">
        <f>SUM('LBS-I Tot'!C38)</f>
        <v>792195</v>
      </c>
      <c r="D36" s="198">
        <f>SUM('LBS-I Tot'!D38)</f>
        <v>4816494.2349999994</v>
      </c>
      <c r="E36" s="199">
        <f>SUM('LBS-II Tot'!C36)</f>
        <v>1744344</v>
      </c>
      <c r="F36" s="198">
        <f>SUM('LBS-II Tot'!D36)</f>
        <v>13116242.122041572</v>
      </c>
    </row>
    <row r="37" spans="1:6" ht="39">
      <c r="A37" s="200">
        <v>5</v>
      </c>
      <c r="B37" s="200" t="s">
        <v>215</v>
      </c>
      <c r="C37" s="199">
        <f>SUM(C28+C29+C33+C34+C35+C36)</f>
        <v>1136133</v>
      </c>
      <c r="D37" s="198">
        <f>SUM(D28+D29+D33+D34+D35+D36)</f>
        <v>10258235.857000001</v>
      </c>
      <c r="E37" s="199">
        <f>SUM('LBS-II Tot'!C37)</f>
        <v>2154189</v>
      </c>
      <c r="F37" s="198">
        <f>SUM('LBS-II Tot'!D37)</f>
        <v>17504092.010606825</v>
      </c>
    </row>
    <row r="38" spans="1:6" ht="39">
      <c r="A38" s="196"/>
      <c r="B38" s="200" t="s">
        <v>226</v>
      </c>
      <c r="C38" s="199">
        <f>SUM(C25+C37)</f>
        <v>9923573</v>
      </c>
      <c r="D38" s="198">
        <f>SUM(D25+D37)</f>
        <v>26260292.654066779</v>
      </c>
      <c r="E38" s="199">
        <f>SUM('LBS-II Tot'!C38)</f>
        <v>7731620</v>
      </c>
      <c r="F38" s="198">
        <f>SUM('LBS-II Tot'!D38)</f>
        <v>29942628.934639126</v>
      </c>
    </row>
    <row r="39" spans="1:6" ht="39">
      <c r="A39" s="196"/>
      <c r="B39" s="196"/>
      <c r="C39" s="196"/>
      <c r="D39" s="196"/>
      <c r="E39" s="196"/>
      <c r="F39" s="197"/>
    </row>
    <row r="40" spans="1:6" ht="39">
      <c r="A40" s="196"/>
      <c r="B40" s="196"/>
      <c r="C40" s="196"/>
      <c r="D40" s="196"/>
      <c r="E40" s="196"/>
      <c r="F40" s="196"/>
    </row>
    <row r="41" spans="1:6" ht="39">
      <c r="A41" s="447" t="s">
        <v>154</v>
      </c>
      <c r="B41" s="447"/>
      <c r="C41" s="447"/>
      <c r="D41" s="447"/>
      <c r="E41" s="447"/>
      <c r="F41" s="196"/>
    </row>
    <row r="42" spans="1:6" ht="39">
      <c r="A42" s="196"/>
      <c r="B42" s="442"/>
      <c r="C42" s="442"/>
      <c r="D42" s="442"/>
      <c r="E42" s="442"/>
      <c r="F42" s="442"/>
    </row>
    <row r="44" spans="1:6" ht="31.5" customHeight="1"/>
  </sheetData>
  <mergeCells count="6">
    <mergeCell ref="B42:F42"/>
    <mergeCell ref="A2:F2"/>
    <mergeCell ref="D3:E3"/>
    <mergeCell ref="C6:D6"/>
    <mergeCell ref="E6:F6"/>
    <mergeCell ref="A41:E41"/>
  </mergeCells>
  <pageMargins left="1.1811023622047245" right="0.19685039370078741" top="0.74803149606299213" bottom="0.74803149606299213" header="0.31496062992125984" footer="0.31496062992125984"/>
  <pageSetup paperSize="9" scale="31" orientation="portrait" r:id="rId1"/>
  <colBreaks count="1" manualBreakCount="1">
    <brk id="8" max="16383" man="1"/>
  </colBreaks>
</worksheet>
</file>

<file path=xl/worksheets/sheet11.xml><?xml version="1.0" encoding="utf-8"?>
<worksheet xmlns="http://schemas.openxmlformats.org/spreadsheetml/2006/main" xmlns:r="http://schemas.openxmlformats.org/officeDocument/2006/relationships">
  <dimension ref="A1:N63"/>
  <sheetViews>
    <sheetView view="pageBreakPreview" topLeftCell="A4" zoomScale="60" workbookViewId="0">
      <selection activeCell="T10" sqref="T10"/>
    </sheetView>
  </sheetViews>
  <sheetFormatPr defaultRowHeight="12.75"/>
  <cols>
    <col min="1" max="1" width="9.140625" style="206" customWidth="1"/>
    <col min="2" max="2" width="40" style="205" customWidth="1"/>
    <col min="3" max="3" width="15.5703125" style="205" customWidth="1"/>
    <col min="4" max="4" width="17.42578125" style="204" customWidth="1"/>
    <col min="5" max="5" width="13.7109375" style="205" customWidth="1"/>
    <col min="6" max="6" width="14.42578125" style="204" customWidth="1"/>
    <col min="7" max="7" width="13.85546875" style="205" customWidth="1"/>
    <col min="8" max="8" width="15.85546875" style="204" customWidth="1"/>
    <col min="9" max="9" width="18.5703125" style="204" customWidth="1"/>
    <col min="10" max="10" width="17.42578125" style="204" customWidth="1"/>
    <col min="11" max="11" width="17.140625" style="204" customWidth="1"/>
    <col min="12" max="12" width="20.140625" style="203" customWidth="1"/>
    <col min="13" max="13" width="16.42578125" style="203" customWidth="1"/>
    <col min="14" max="14" width="17.7109375" style="203" customWidth="1"/>
    <col min="15" max="15" width="9.140625" style="202" customWidth="1"/>
    <col min="16" max="16384" width="9.140625" style="202"/>
  </cols>
  <sheetData>
    <row r="1" spans="1:14" ht="36.75" customHeight="1">
      <c r="A1" s="448" t="s">
        <v>252</v>
      </c>
      <c r="B1" s="448"/>
      <c r="C1" s="448"/>
      <c r="D1" s="448"/>
      <c r="E1" s="448"/>
      <c r="F1" s="448"/>
      <c r="G1" s="448"/>
      <c r="H1" s="448"/>
      <c r="I1" s="448"/>
      <c r="J1" s="448"/>
      <c r="K1" s="448"/>
      <c r="L1" s="448"/>
      <c r="M1" s="448"/>
      <c r="N1" s="448"/>
    </row>
    <row r="2" spans="1:14" ht="52.5" customHeight="1">
      <c r="A2" s="229"/>
      <c r="B2" s="228" t="s">
        <v>28</v>
      </c>
      <c r="C2" s="452" t="s">
        <v>251</v>
      </c>
      <c r="D2" s="452"/>
      <c r="E2" s="452"/>
      <c r="F2" s="452"/>
      <c r="G2" s="452"/>
      <c r="H2" s="452"/>
      <c r="I2" s="450" t="s">
        <v>250</v>
      </c>
      <c r="J2" s="450"/>
      <c r="K2" s="450"/>
      <c r="L2" s="451" t="s">
        <v>249</v>
      </c>
      <c r="M2" s="451"/>
      <c r="N2" s="451"/>
    </row>
    <row r="3" spans="1:14" ht="33.75" customHeight="1">
      <c r="A3" s="211"/>
      <c r="B3" s="227"/>
      <c r="C3" s="226" t="s">
        <v>21</v>
      </c>
      <c r="D3" s="225" t="s">
        <v>248</v>
      </c>
      <c r="E3" s="226" t="s">
        <v>21</v>
      </c>
      <c r="F3" s="225" t="s">
        <v>248</v>
      </c>
      <c r="G3" s="226" t="s">
        <v>21</v>
      </c>
      <c r="H3" s="225" t="s">
        <v>248</v>
      </c>
      <c r="I3" s="225" t="s">
        <v>248</v>
      </c>
      <c r="J3" s="225" t="s">
        <v>248</v>
      </c>
      <c r="K3" s="225" t="s">
        <v>248</v>
      </c>
      <c r="L3" s="224" t="s">
        <v>247</v>
      </c>
      <c r="M3" s="224" t="s">
        <v>247</v>
      </c>
      <c r="N3" s="224" t="s">
        <v>247</v>
      </c>
    </row>
    <row r="4" spans="1:14" ht="12.75" customHeight="1">
      <c r="A4" s="211" t="s">
        <v>246</v>
      </c>
      <c r="B4" s="223" t="s">
        <v>40</v>
      </c>
      <c r="C4" s="449" t="s">
        <v>245</v>
      </c>
      <c r="D4" s="449"/>
      <c r="E4" s="449" t="s">
        <v>244</v>
      </c>
      <c r="F4" s="449"/>
      <c r="G4" s="449" t="s">
        <v>243</v>
      </c>
      <c r="H4" s="449"/>
      <c r="I4" s="222" t="s">
        <v>245</v>
      </c>
      <c r="J4" s="222" t="s">
        <v>244</v>
      </c>
      <c r="K4" s="222" t="s">
        <v>243</v>
      </c>
      <c r="L4" s="221" t="s">
        <v>245</v>
      </c>
      <c r="M4" s="221" t="s">
        <v>244</v>
      </c>
      <c r="N4" s="221" t="s">
        <v>243</v>
      </c>
    </row>
    <row r="5" spans="1:14" ht="16.5">
      <c r="A5" s="217">
        <v>1</v>
      </c>
      <c r="B5" s="220" t="s">
        <v>144</v>
      </c>
      <c r="C5" s="213">
        <f>[3]GSS!CW6</f>
        <v>1476</v>
      </c>
      <c r="D5" s="212">
        <f>[3]GSS!CX6</f>
        <v>9502</v>
      </c>
      <c r="E5" s="213">
        <f>[3]GSS!CY6</f>
        <v>311</v>
      </c>
      <c r="F5" s="212">
        <f>[3]GSS!CZ6</f>
        <v>837</v>
      </c>
      <c r="G5" s="213">
        <f>[3]GSS!DA6</f>
        <v>357</v>
      </c>
      <c r="H5" s="212">
        <f>[3]GSS!DB6</f>
        <v>1060</v>
      </c>
      <c r="I5" s="212">
        <f>[3]GSS!DC6</f>
        <v>4746</v>
      </c>
      <c r="J5" s="212">
        <f>[3]GSS!DD6</f>
        <v>1426</v>
      </c>
      <c r="K5" s="212">
        <f>[3]GSS!DE6</f>
        <v>1115</v>
      </c>
      <c r="L5" s="207">
        <f>[3]GSS!DF6</f>
        <v>49.947379499052829</v>
      </c>
      <c r="M5" s="207">
        <f>[3]GSS!DG6</f>
        <v>170.37037037037038</v>
      </c>
      <c r="N5" s="207">
        <f>[3]GSS!DH6</f>
        <v>105.18867924528301</v>
      </c>
    </row>
    <row r="6" spans="1:14" ht="16.5">
      <c r="A6" s="217">
        <v>2</v>
      </c>
      <c r="B6" s="220" t="s">
        <v>143</v>
      </c>
      <c r="C6" s="213">
        <f>[3]GSS!CW7</f>
        <v>4612</v>
      </c>
      <c r="D6" s="212">
        <f>[3]GSS!CX7</f>
        <v>7011</v>
      </c>
      <c r="E6" s="213">
        <f>[3]GSS!CY7</f>
        <v>241</v>
      </c>
      <c r="F6" s="212">
        <f>[3]GSS!CZ7</f>
        <v>684</v>
      </c>
      <c r="G6" s="213">
        <f>[3]GSS!DA7</f>
        <v>451</v>
      </c>
      <c r="H6" s="212">
        <f>[3]GSS!DB7</f>
        <v>1561</v>
      </c>
      <c r="I6" s="212">
        <f>[3]GSS!DC7</f>
        <v>195</v>
      </c>
      <c r="J6" s="212">
        <f>[3]GSS!DD7</f>
        <v>156</v>
      </c>
      <c r="K6" s="212">
        <f>[3]GSS!DE7</f>
        <v>161</v>
      </c>
      <c r="L6" s="207">
        <f>[3]GSS!DF7</f>
        <v>2.7813436029097129</v>
      </c>
      <c r="M6" s="207">
        <f>[3]GSS!DG7</f>
        <v>22.807017543859647</v>
      </c>
      <c r="N6" s="207">
        <f>[3]GSS!DH7</f>
        <v>10.31390134529148</v>
      </c>
    </row>
    <row r="7" spans="1:14" ht="16.5">
      <c r="A7" s="217">
        <v>3</v>
      </c>
      <c r="B7" s="220" t="s">
        <v>142</v>
      </c>
      <c r="C7" s="213">
        <f>[3]GSS!CW8</f>
        <v>456</v>
      </c>
      <c r="D7" s="212">
        <f>[3]GSS!CX8</f>
        <v>2568</v>
      </c>
      <c r="E7" s="213">
        <f>[3]GSS!CY8</f>
        <v>361</v>
      </c>
      <c r="F7" s="212">
        <f>[3]GSS!CZ8</f>
        <v>801</v>
      </c>
      <c r="G7" s="213">
        <f>[3]GSS!DA8</f>
        <v>242</v>
      </c>
      <c r="H7" s="212">
        <f>[3]GSS!DB8</f>
        <v>1089</v>
      </c>
      <c r="I7" s="212">
        <f>[3]GSS!DC8</f>
        <v>58</v>
      </c>
      <c r="J7" s="212">
        <f>[3]GSS!DD8</f>
        <v>28</v>
      </c>
      <c r="K7" s="212">
        <f>[3]GSS!DE8</f>
        <v>18</v>
      </c>
      <c r="L7" s="207">
        <f>[3]GSS!DF8</f>
        <v>2.2585669781931461</v>
      </c>
      <c r="M7" s="207">
        <f>[3]GSS!DG8</f>
        <v>3.4956304619225969</v>
      </c>
      <c r="N7" s="207">
        <f>[3]GSS!DH8</f>
        <v>1.6528925619834711</v>
      </c>
    </row>
    <row r="8" spans="1:14" ht="16.5">
      <c r="A8" s="217">
        <v>4</v>
      </c>
      <c r="B8" s="220" t="s">
        <v>242</v>
      </c>
      <c r="C8" s="213">
        <f>[3]GSS!CW9</f>
        <v>581</v>
      </c>
      <c r="D8" s="212">
        <f>[3]GSS!CX9</f>
        <v>2388</v>
      </c>
      <c r="E8" s="213">
        <f>[3]GSS!CY9</f>
        <v>120</v>
      </c>
      <c r="F8" s="212">
        <f>[3]GSS!CZ9</f>
        <v>457</v>
      </c>
      <c r="G8" s="213">
        <f>[3]GSS!DA9</f>
        <v>1943</v>
      </c>
      <c r="H8" s="212">
        <f>[3]GSS!DB9</f>
        <v>8202</v>
      </c>
      <c r="I8" s="212">
        <f>[3]GSS!DC9</f>
        <v>95</v>
      </c>
      <c r="J8" s="212">
        <f>[3]GSS!DD9</f>
        <v>18</v>
      </c>
      <c r="K8" s="212">
        <f>[3]GSS!DE9</f>
        <v>706</v>
      </c>
      <c r="L8" s="207">
        <f>[3]GSS!DF9</f>
        <v>3.9782244556113908</v>
      </c>
      <c r="M8" s="207">
        <f>[3]GSS!DG9</f>
        <v>3.9387308533916849</v>
      </c>
      <c r="N8" s="207">
        <f>[3]GSS!DH9</f>
        <v>8.6076566691050953</v>
      </c>
    </row>
    <row r="9" spans="1:14" ht="16.5">
      <c r="A9" s="217">
        <v>5</v>
      </c>
      <c r="B9" s="220" t="s">
        <v>140</v>
      </c>
      <c r="C9" s="213">
        <f>[3]GSS!CW10</f>
        <v>825</v>
      </c>
      <c r="D9" s="212">
        <f>[3]GSS!CX10</f>
        <v>4292</v>
      </c>
      <c r="E9" s="213">
        <f>[3]GSS!CY10</f>
        <v>27</v>
      </c>
      <c r="F9" s="212">
        <f>[3]GSS!CZ10</f>
        <v>99</v>
      </c>
      <c r="G9" s="213">
        <f>[3]GSS!DA10</f>
        <v>34</v>
      </c>
      <c r="H9" s="212">
        <f>[3]GSS!DB10</f>
        <v>194</v>
      </c>
      <c r="I9" s="212">
        <f>[3]GSS!DC10</f>
        <v>554</v>
      </c>
      <c r="J9" s="212">
        <f>[3]GSS!DD10</f>
        <v>4</v>
      </c>
      <c r="K9" s="212">
        <f>[3]GSS!DE10</f>
        <v>2</v>
      </c>
      <c r="L9" s="207">
        <f>[3]GSS!DF10</f>
        <v>12.907735321528424</v>
      </c>
      <c r="M9" s="207">
        <f>[3]GSS!DG10</f>
        <v>4.0404040404040407</v>
      </c>
      <c r="N9" s="207">
        <f>[3]GSS!DH10</f>
        <v>1.0309278350515463</v>
      </c>
    </row>
    <row r="10" spans="1:14" ht="15.75">
      <c r="A10" s="211"/>
      <c r="B10" s="210" t="s">
        <v>39</v>
      </c>
      <c r="C10" s="219">
        <f>[3]GSS!CW11</f>
        <v>7950</v>
      </c>
      <c r="D10" s="218">
        <f>[3]GSS!CX11</f>
        <v>25761</v>
      </c>
      <c r="E10" s="219">
        <f>[3]GSS!CY11</f>
        <v>1060</v>
      </c>
      <c r="F10" s="218">
        <f>[3]GSS!CZ11</f>
        <v>2878</v>
      </c>
      <c r="G10" s="219">
        <f>[3]GSS!DA11</f>
        <v>3027</v>
      </c>
      <c r="H10" s="218">
        <f>[3]GSS!DB11</f>
        <v>12106</v>
      </c>
      <c r="I10" s="218">
        <f>[3]GSS!DC11</f>
        <v>5648</v>
      </c>
      <c r="J10" s="218">
        <f>[3]GSS!DD11</f>
        <v>1632</v>
      </c>
      <c r="K10" s="218">
        <f>[3]GSS!DE11</f>
        <v>2002</v>
      </c>
      <c r="L10" s="207">
        <f>[3]GSS!DF11</f>
        <v>21.924614727689143</v>
      </c>
      <c r="M10" s="207">
        <f>[3]GSS!DG11</f>
        <v>56.706045865184151</v>
      </c>
      <c r="N10" s="207">
        <f>[3]GSS!DH11</f>
        <v>16.537254254088882</v>
      </c>
    </row>
    <row r="11" spans="1:14" ht="15.75">
      <c r="A11" s="211"/>
      <c r="B11" s="210" t="s">
        <v>55</v>
      </c>
      <c r="C11" s="213"/>
      <c r="D11" s="212"/>
      <c r="E11" s="213"/>
      <c r="F11" s="212"/>
      <c r="G11" s="213"/>
      <c r="H11" s="212"/>
      <c r="I11" s="212"/>
      <c r="J11" s="212"/>
      <c r="K11" s="212"/>
      <c r="L11" s="207"/>
      <c r="M11" s="207"/>
      <c r="N11" s="207"/>
    </row>
    <row r="12" spans="1:14" ht="16.5">
      <c r="A12" s="217">
        <v>6</v>
      </c>
      <c r="B12" s="216" t="s">
        <v>139</v>
      </c>
      <c r="C12" s="213">
        <f>[3]GSS!CW13</f>
        <v>0</v>
      </c>
      <c r="D12" s="212">
        <f>[3]GSS!CX13</f>
        <v>0</v>
      </c>
      <c r="E12" s="213">
        <f>[3]GSS!CY13</f>
        <v>0</v>
      </c>
      <c r="F12" s="212">
        <f>[3]GSS!CZ13</f>
        <v>0</v>
      </c>
      <c r="G12" s="213">
        <f>[3]GSS!DA13</f>
        <v>48</v>
      </c>
      <c r="H12" s="212">
        <f>[3]GSS!DB13</f>
        <v>271</v>
      </c>
      <c r="I12" s="212">
        <f>[3]GSS!DC13</f>
        <v>0</v>
      </c>
      <c r="J12" s="212">
        <f>[3]GSS!DD13</f>
        <v>0</v>
      </c>
      <c r="K12" s="212">
        <f>[3]GSS!DE13</f>
        <v>23.08</v>
      </c>
      <c r="L12" s="207" t="e">
        <f>[3]GSS!DF13</f>
        <v>#DIV/0!</v>
      </c>
      <c r="M12" s="207" t="e">
        <f>[3]GSS!DG13</f>
        <v>#DIV/0!</v>
      </c>
      <c r="N12" s="207">
        <f>[3]GSS!DH13</f>
        <v>8.5166051660516597</v>
      </c>
    </row>
    <row r="13" spans="1:14" ht="16.5">
      <c r="A13" s="217">
        <v>7</v>
      </c>
      <c r="B13" s="216" t="s">
        <v>138</v>
      </c>
      <c r="C13" s="213">
        <f>[3]GSS!CW14</f>
        <v>0</v>
      </c>
      <c r="D13" s="212">
        <f>[3]GSS!CX14</f>
        <v>0</v>
      </c>
      <c r="E13" s="213">
        <f>[3]GSS!CY14</f>
        <v>0</v>
      </c>
      <c r="F13" s="212">
        <f>[3]GSS!CZ14</f>
        <v>0</v>
      </c>
      <c r="G13" s="213">
        <f>[3]GSS!DA14</f>
        <v>0</v>
      </c>
      <c r="H13" s="212">
        <f>[3]GSS!DB14</f>
        <v>0</v>
      </c>
      <c r="I13" s="212">
        <f>[3]GSS!DC14</f>
        <v>0</v>
      </c>
      <c r="J13" s="212">
        <f>[3]GSS!DD14</f>
        <v>0</v>
      </c>
      <c r="K13" s="212">
        <f>[3]GSS!DE14</f>
        <v>0</v>
      </c>
      <c r="L13" s="207" t="e">
        <f>[3]GSS!DF14</f>
        <v>#DIV/0!</v>
      </c>
      <c r="M13" s="207" t="e">
        <f>[3]GSS!DG14</f>
        <v>#DIV/0!</v>
      </c>
      <c r="N13" s="207" t="e">
        <f>[3]GSS!DH14</f>
        <v>#DIV/0!</v>
      </c>
    </row>
    <row r="14" spans="1:14" ht="16.5">
      <c r="A14" s="217">
        <v>8</v>
      </c>
      <c r="B14" s="216" t="s">
        <v>137</v>
      </c>
      <c r="C14" s="213">
        <f>[3]GSS!CW15</f>
        <v>12</v>
      </c>
      <c r="D14" s="212">
        <f>[3]GSS!CX15</f>
        <v>51</v>
      </c>
      <c r="E14" s="213">
        <f>[3]GSS!CY15</f>
        <v>0</v>
      </c>
      <c r="F14" s="212">
        <f>[3]GSS!CZ15</f>
        <v>0</v>
      </c>
      <c r="G14" s="213">
        <f>[3]GSS!DA15</f>
        <v>0</v>
      </c>
      <c r="H14" s="212">
        <f>[3]GSS!DB15</f>
        <v>0</v>
      </c>
      <c r="I14" s="212">
        <f>[3]GSS!DC15</f>
        <v>0</v>
      </c>
      <c r="J14" s="212">
        <f>[3]GSS!DD15</f>
        <v>0</v>
      </c>
      <c r="K14" s="212">
        <f>[3]GSS!DE15</f>
        <v>0</v>
      </c>
      <c r="L14" s="207">
        <f>[3]GSS!DF15</f>
        <v>0</v>
      </c>
      <c r="M14" s="207" t="e">
        <f>[3]GSS!DG15</f>
        <v>#DIV/0!</v>
      </c>
      <c r="N14" s="207" t="e">
        <f>[3]GSS!DH15</f>
        <v>#DIV/0!</v>
      </c>
    </row>
    <row r="15" spans="1:14" ht="16.5">
      <c r="A15" s="217">
        <v>9</v>
      </c>
      <c r="B15" s="216" t="s">
        <v>136</v>
      </c>
      <c r="C15" s="213">
        <f>[3]GSS!CW16</f>
        <v>142</v>
      </c>
      <c r="D15" s="212">
        <f>[3]GSS!CX16</f>
        <v>521</v>
      </c>
      <c r="E15" s="213">
        <f>[3]GSS!CY16</f>
        <v>0</v>
      </c>
      <c r="F15" s="212">
        <f>[3]GSS!CZ16</f>
        <v>0</v>
      </c>
      <c r="G15" s="213">
        <f>[3]GSS!DA16</f>
        <v>0</v>
      </c>
      <c r="H15" s="212">
        <f>[3]GSS!DB16</f>
        <v>0</v>
      </c>
      <c r="I15" s="212">
        <f>[3]GSS!DC16</f>
        <v>94.9</v>
      </c>
      <c r="J15" s="212">
        <f>[3]GSS!DD16</f>
        <v>0</v>
      </c>
      <c r="K15" s="212">
        <f>[3]GSS!DE16</f>
        <v>0</v>
      </c>
      <c r="L15" s="207">
        <f>[3]GSS!DF16</f>
        <v>18.214971209213051</v>
      </c>
      <c r="M15" s="207" t="e">
        <f>[3]GSS!DG16</f>
        <v>#DIV/0!</v>
      </c>
      <c r="N15" s="207" t="e">
        <f>[3]GSS!DH16</f>
        <v>#DIV/0!</v>
      </c>
    </row>
    <row r="16" spans="1:14" ht="16.5">
      <c r="A16" s="217">
        <v>10</v>
      </c>
      <c r="B16" s="216" t="s">
        <v>135</v>
      </c>
      <c r="C16" s="213">
        <f>[3]GSS!CW17</f>
        <v>33</v>
      </c>
      <c r="D16" s="212">
        <f>[3]GSS!CX17</f>
        <v>109</v>
      </c>
      <c r="E16" s="213">
        <f>[3]GSS!CY17</f>
        <v>23</v>
      </c>
      <c r="F16" s="212">
        <f>[3]GSS!CZ17</f>
        <v>48</v>
      </c>
      <c r="G16" s="213">
        <f>[3]GSS!DA17</f>
        <v>40</v>
      </c>
      <c r="H16" s="212">
        <f>[3]GSS!DB17</f>
        <v>79</v>
      </c>
      <c r="I16" s="212">
        <f>[3]GSS!DC17</f>
        <v>19</v>
      </c>
      <c r="J16" s="212">
        <f>[3]GSS!DD17</f>
        <v>7</v>
      </c>
      <c r="K16" s="212">
        <f>[3]GSS!DE17</f>
        <v>29</v>
      </c>
      <c r="L16" s="207">
        <f>[3]GSS!DF17</f>
        <v>17.431192660550458</v>
      </c>
      <c r="M16" s="207">
        <f>[3]GSS!DG17</f>
        <v>14.583333333333334</v>
      </c>
      <c r="N16" s="207">
        <f>[3]GSS!DH17</f>
        <v>36.708860759493675</v>
      </c>
    </row>
    <row r="17" spans="1:14" ht="16.5">
      <c r="A17" s="217">
        <v>11</v>
      </c>
      <c r="B17" s="216" t="s">
        <v>134</v>
      </c>
      <c r="C17" s="213">
        <f>[3]GSS!CW18</f>
        <v>135</v>
      </c>
      <c r="D17" s="212">
        <f>[3]GSS!CX18</f>
        <v>245</v>
      </c>
      <c r="E17" s="213">
        <f>[3]GSS!CY18</f>
        <v>412</v>
      </c>
      <c r="F17" s="212">
        <f>[3]GSS!CZ18</f>
        <v>312</v>
      </c>
      <c r="G17" s="213">
        <f>[3]GSS!DA18</f>
        <v>0</v>
      </c>
      <c r="H17" s="212">
        <f>[3]GSS!DB18</f>
        <v>0</v>
      </c>
      <c r="I17" s="212">
        <f>[3]GSS!DC18</f>
        <v>0</v>
      </c>
      <c r="J17" s="212">
        <f>[3]GSS!DD18</f>
        <v>0</v>
      </c>
      <c r="K17" s="212">
        <f>[3]GSS!DE18</f>
        <v>0</v>
      </c>
      <c r="L17" s="207">
        <f>[3]GSS!DF18</f>
        <v>0</v>
      </c>
      <c r="M17" s="207">
        <f>[3]GSS!DG18</f>
        <v>0</v>
      </c>
      <c r="N17" s="207" t="e">
        <f>[3]GSS!DH18</f>
        <v>#DIV/0!</v>
      </c>
    </row>
    <row r="18" spans="1:14" ht="16.5">
      <c r="A18" s="217">
        <v>12</v>
      </c>
      <c r="B18" s="216" t="s">
        <v>133</v>
      </c>
      <c r="C18" s="213">
        <f>[3]GSS!CW19</f>
        <v>54</v>
      </c>
      <c r="D18" s="212">
        <f>[3]GSS!CX19</f>
        <v>138</v>
      </c>
      <c r="E18" s="213">
        <f>[3]GSS!CY19</f>
        <v>0</v>
      </c>
      <c r="F18" s="212">
        <f>[3]GSS!CZ19</f>
        <v>0</v>
      </c>
      <c r="G18" s="213">
        <f>[3]GSS!DA19</f>
        <v>0</v>
      </c>
      <c r="H18" s="212">
        <f>[3]GSS!DB19</f>
        <v>0</v>
      </c>
      <c r="I18" s="212">
        <f>[3]GSS!DC19</f>
        <v>38</v>
      </c>
      <c r="J18" s="212">
        <f>[3]GSS!DD19</f>
        <v>0</v>
      </c>
      <c r="K18" s="212">
        <f>[3]GSS!DE19</f>
        <v>0</v>
      </c>
      <c r="L18" s="207">
        <f>[3]GSS!DF19</f>
        <v>27.536231884057973</v>
      </c>
      <c r="M18" s="207" t="e">
        <f>[3]GSS!DG19</f>
        <v>#DIV/0!</v>
      </c>
      <c r="N18" s="207" t="e">
        <f>[3]GSS!DH19</f>
        <v>#DIV/0!</v>
      </c>
    </row>
    <row r="19" spans="1:14" ht="16.5">
      <c r="A19" s="217">
        <v>13</v>
      </c>
      <c r="B19" s="216" t="s">
        <v>132</v>
      </c>
      <c r="C19" s="213">
        <f>[3]GSS!CW20</f>
        <v>0</v>
      </c>
      <c r="D19" s="212">
        <f>[3]GSS!CX20</f>
        <v>0</v>
      </c>
      <c r="E19" s="213">
        <f>[3]GSS!CY20</f>
        <v>0</v>
      </c>
      <c r="F19" s="212">
        <f>[3]GSS!CZ20</f>
        <v>0</v>
      </c>
      <c r="G19" s="213">
        <f>[3]GSS!DA20</f>
        <v>353</v>
      </c>
      <c r="H19" s="212">
        <f>[3]GSS!DB20</f>
        <v>2116</v>
      </c>
      <c r="I19" s="212">
        <f>[3]GSS!DC20</f>
        <v>0</v>
      </c>
      <c r="J19" s="212">
        <f>[3]GSS!DD20</f>
        <v>0</v>
      </c>
      <c r="K19" s="212">
        <f>[3]GSS!DE20</f>
        <v>0</v>
      </c>
      <c r="L19" s="207" t="e">
        <f>[3]GSS!DF20</f>
        <v>#DIV/0!</v>
      </c>
      <c r="M19" s="207" t="e">
        <f>[3]GSS!DG20</f>
        <v>#DIV/0!</v>
      </c>
      <c r="N19" s="207">
        <f>[3]GSS!DH20</f>
        <v>0</v>
      </c>
    </row>
    <row r="20" spans="1:14" ht="16.5">
      <c r="A20" s="217">
        <v>14</v>
      </c>
      <c r="B20" s="216" t="s">
        <v>131</v>
      </c>
      <c r="C20" s="213">
        <f>[3]GSS!CW21</f>
        <v>36</v>
      </c>
      <c r="D20" s="212">
        <f>[3]GSS!CX21</f>
        <v>163</v>
      </c>
      <c r="E20" s="213">
        <f>[3]GSS!CY21</f>
        <v>0</v>
      </c>
      <c r="F20" s="212">
        <f>[3]GSS!CZ21</f>
        <v>0</v>
      </c>
      <c r="G20" s="213">
        <f>[3]GSS!DA21</f>
        <v>8</v>
      </c>
      <c r="H20" s="212">
        <f>[3]GSS!DB21</f>
        <v>31</v>
      </c>
      <c r="I20" s="212">
        <f>[3]GSS!DC21</f>
        <v>23.5</v>
      </c>
      <c r="J20" s="212">
        <f>[3]GSS!DD21</f>
        <v>0</v>
      </c>
      <c r="K20" s="212">
        <f>[3]GSS!DE21</f>
        <v>0</v>
      </c>
      <c r="L20" s="207">
        <f>[3]GSS!DF21</f>
        <v>14.417177914110429</v>
      </c>
      <c r="M20" s="207" t="e">
        <f>[3]GSS!DG21</f>
        <v>#DIV/0!</v>
      </c>
      <c r="N20" s="207">
        <f>[3]GSS!DH21</f>
        <v>0</v>
      </c>
    </row>
    <row r="21" spans="1:14" ht="16.5">
      <c r="A21" s="217">
        <v>15</v>
      </c>
      <c r="B21" s="216" t="s">
        <v>130</v>
      </c>
      <c r="C21" s="213">
        <f>[3]GSS!CW22</f>
        <v>0</v>
      </c>
      <c r="D21" s="212">
        <f>[3]GSS!CX22</f>
        <v>0</v>
      </c>
      <c r="E21" s="213">
        <f>[3]GSS!CY22</f>
        <v>0</v>
      </c>
      <c r="F21" s="212">
        <f>[3]GSS!CZ22</f>
        <v>0</v>
      </c>
      <c r="G21" s="213">
        <f>[3]GSS!DA22</f>
        <v>28</v>
      </c>
      <c r="H21" s="212">
        <f>[3]GSS!DB22</f>
        <v>143</v>
      </c>
      <c r="I21" s="212">
        <f>[3]GSS!DC22</f>
        <v>0</v>
      </c>
      <c r="J21" s="212">
        <f>[3]GSS!DD22</f>
        <v>0</v>
      </c>
      <c r="K21" s="212">
        <f>[3]GSS!DE22</f>
        <v>24.19</v>
      </c>
      <c r="L21" s="207" t="e">
        <f>[3]GSS!DF22</f>
        <v>#DIV/0!</v>
      </c>
      <c r="M21" s="207" t="e">
        <f>[3]GSS!DG22</f>
        <v>#DIV/0!</v>
      </c>
      <c r="N21" s="207">
        <f>[3]GSS!DH22</f>
        <v>16.916083916083917</v>
      </c>
    </row>
    <row r="22" spans="1:14" ht="16.5">
      <c r="A22" s="217">
        <v>16</v>
      </c>
      <c r="B22" s="216" t="s">
        <v>129</v>
      </c>
      <c r="C22" s="213">
        <f>[3]GSS!CW23</f>
        <v>29</v>
      </c>
      <c r="D22" s="212">
        <f>[3]GSS!CX23</f>
        <v>214</v>
      </c>
      <c r="E22" s="213">
        <f>[3]GSS!CY23</f>
        <v>0</v>
      </c>
      <c r="F22" s="212">
        <f>[3]GSS!CZ23</f>
        <v>0</v>
      </c>
      <c r="G22" s="213">
        <f>[3]GSS!DA23</f>
        <v>0</v>
      </c>
      <c r="H22" s="212">
        <f>[3]GSS!DB23</f>
        <v>0</v>
      </c>
      <c r="I22" s="212">
        <f>[3]GSS!DC23</f>
        <v>0</v>
      </c>
      <c r="J22" s="212">
        <f>[3]GSS!DD23</f>
        <v>0</v>
      </c>
      <c r="K22" s="212">
        <f>[3]GSS!DE23</f>
        <v>0</v>
      </c>
      <c r="L22" s="207">
        <f>[3]GSS!DF23</f>
        <v>0</v>
      </c>
      <c r="M22" s="207" t="e">
        <f>[3]GSS!DG23</f>
        <v>#DIV/0!</v>
      </c>
      <c r="N22" s="207" t="e">
        <f>[3]GSS!DH23</f>
        <v>#DIV/0!</v>
      </c>
    </row>
    <row r="23" spans="1:14" ht="16.5">
      <c r="A23" s="217">
        <v>17</v>
      </c>
      <c r="B23" s="216" t="s">
        <v>128</v>
      </c>
      <c r="C23" s="213">
        <f>[3]GSS!CW24</f>
        <v>9</v>
      </c>
      <c r="D23" s="212">
        <f>[3]GSS!CX24</f>
        <v>58</v>
      </c>
      <c r="E23" s="213">
        <f>[3]GSS!CY24</f>
        <v>0</v>
      </c>
      <c r="F23" s="212">
        <f>[3]GSS!CZ24</f>
        <v>0</v>
      </c>
      <c r="G23" s="213">
        <f>[3]GSS!DA24</f>
        <v>0</v>
      </c>
      <c r="H23" s="212">
        <f>[3]GSS!DB24</f>
        <v>0</v>
      </c>
      <c r="I23" s="212">
        <f>[3]GSS!DC24</f>
        <v>19</v>
      </c>
      <c r="J23" s="212">
        <f>[3]GSS!DD24</f>
        <v>0</v>
      </c>
      <c r="K23" s="212">
        <f>[3]GSS!DE24</f>
        <v>0</v>
      </c>
      <c r="L23" s="207">
        <f>[3]GSS!DF24</f>
        <v>32.758620689655174</v>
      </c>
      <c r="M23" s="207" t="e">
        <f>[3]GSS!DG24</f>
        <v>#DIV/0!</v>
      </c>
      <c r="N23" s="207" t="e">
        <f>[3]GSS!DH24</f>
        <v>#DIV/0!</v>
      </c>
    </row>
    <row r="24" spans="1:14" ht="16.5">
      <c r="A24" s="217">
        <v>18</v>
      </c>
      <c r="B24" s="216" t="s">
        <v>127</v>
      </c>
      <c r="C24" s="213">
        <f>[3]GSS!CW25</f>
        <v>15</v>
      </c>
      <c r="D24" s="212">
        <f>[3]GSS!CX25</f>
        <v>125</v>
      </c>
      <c r="E24" s="213">
        <f>[3]GSS!CY25</f>
        <v>0</v>
      </c>
      <c r="F24" s="212">
        <f>[3]GSS!CZ25</f>
        <v>0</v>
      </c>
      <c r="G24" s="213">
        <f>[3]GSS!DA25</f>
        <v>60</v>
      </c>
      <c r="H24" s="212">
        <f>[3]GSS!DB25</f>
        <v>149</v>
      </c>
      <c r="I24" s="212">
        <f>[3]GSS!DC25</f>
        <v>22.38</v>
      </c>
      <c r="J24" s="212">
        <f>[3]GSS!DD25</f>
        <v>0</v>
      </c>
      <c r="K24" s="212">
        <f>[3]GSS!DE25</f>
        <v>40</v>
      </c>
      <c r="L24" s="207">
        <f>[3]GSS!DF25</f>
        <v>17.904</v>
      </c>
      <c r="M24" s="207" t="e">
        <f>[3]GSS!DG25</f>
        <v>#DIV/0!</v>
      </c>
      <c r="N24" s="207">
        <f>[3]GSS!DH25</f>
        <v>26.845637583892618</v>
      </c>
    </row>
    <row r="25" spans="1:14" ht="16.5">
      <c r="A25" s="217">
        <v>19</v>
      </c>
      <c r="B25" s="216" t="s">
        <v>126</v>
      </c>
      <c r="C25" s="213">
        <f>[3]GSS!CW26</f>
        <v>90</v>
      </c>
      <c r="D25" s="212">
        <f>[3]GSS!CX26</f>
        <v>202</v>
      </c>
      <c r="E25" s="213">
        <f>[3]GSS!CY26</f>
        <v>0</v>
      </c>
      <c r="F25" s="212">
        <f>[3]GSS!CZ26</f>
        <v>0</v>
      </c>
      <c r="G25" s="213">
        <f>[3]GSS!DA26</f>
        <v>34</v>
      </c>
      <c r="H25" s="212">
        <f>[3]GSS!DB26</f>
        <v>81</v>
      </c>
      <c r="I25" s="212">
        <f>[3]GSS!DC26</f>
        <v>0</v>
      </c>
      <c r="J25" s="212">
        <f>[3]GSS!DD26</f>
        <v>0</v>
      </c>
      <c r="K25" s="212">
        <f>[3]GSS!DE26</f>
        <v>4</v>
      </c>
      <c r="L25" s="207">
        <f>[3]GSS!DF26</f>
        <v>0</v>
      </c>
      <c r="M25" s="207" t="e">
        <f>[3]GSS!DG26</f>
        <v>#DIV/0!</v>
      </c>
      <c r="N25" s="207">
        <f>[3]GSS!DH26</f>
        <v>4.9382716049382713</v>
      </c>
    </row>
    <row r="26" spans="1:14" ht="16.5">
      <c r="A26" s="217">
        <v>20</v>
      </c>
      <c r="B26" s="216" t="s">
        <v>125</v>
      </c>
      <c r="C26" s="213">
        <f>[3]GSS!CW27</f>
        <v>0</v>
      </c>
      <c r="D26" s="212">
        <f>[3]GSS!CX27</f>
        <v>0</v>
      </c>
      <c r="E26" s="213">
        <f>[3]GSS!CY27</f>
        <v>0</v>
      </c>
      <c r="F26" s="212">
        <f>[3]GSS!CZ27</f>
        <v>0</v>
      </c>
      <c r="G26" s="213">
        <f>[3]GSS!DA27</f>
        <v>0</v>
      </c>
      <c r="H26" s="212">
        <f>[3]GSS!DB27</f>
        <v>0</v>
      </c>
      <c r="I26" s="212">
        <f>[3]GSS!DC27</f>
        <v>0</v>
      </c>
      <c r="J26" s="212">
        <f>[3]GSS!DD27</f>
        <v>0</v>
      </c>
      <c r="K26" s="212">
        <f>[3]GSS!DE27</f>
        <v>0</v>
      </c>
      <c r="L26" s="207" t="e">
        <f>[3]GSS!DF27</f>
        <v>#DIV/0!</v>
      </c>
      <c r="M26" s="207" t="e">
        <f>[3]GSS!DG27</f>
        <v>#DIV/0!</v>
      </c>
      <c r="N26" s="207" t="e">
        <f>[3]GSS!DH27</f>
        <v>#DIV/0!</v>
      </c>
    </row>
    <row r="27" spans="1:14" ht="15.75">
      <c r="A27" s="217">
        <v>21</v>
      </c>
      <c r="B27" s="202" t="s">
        <v>124</v>
      </c>
      <c r="C27" s="213">
        <f>[3]GSS!CW28</f>
        <v>35</v>
      </c>
      <c r="D27" s="212">
        <f>[3]GSS!CX28</f>
        <v>200.65</v>
      </c>
      <c r="E27" s="213">
        <f>[3]GSS!CY28</f>
        <v>0</v>
      </c>
      <c r="F27" s="212">
        <f>[3]GSS!CZ28</f>
        <v>0</v>
      </c>
      <c r="G27" s="213">
        <f>[3]GSS!DA28</f>
        <v>0</v>
      </c>
      <c r="H27" s="212">
        <f>[3]GSS!DB28</f>
        <v>0</v>
      </c>
      <c r="I27" s="212">
        <f>[3]GSS!DC28</f>
        <v>28.81</v>
      </c>
      <c r="J27" s="212">
        <f>[3]GSS!DD28</f>
        <v>0</v>
      </c>
      <c r="K27" s="212">
        <f>[3]GSS!DE28</f>
        <v>0</v>
      </c>
      <c r="L27" s="207">
        <f>[3]GSS!DF28</f>
        <v>14.358335409917766</v>
      </c>
      <c r="M27" s="207" t="e">
        <f>[3]GSS!DG28</f>
        <v>#DIV/0!</v>
      </c>
      <c r="N27" s="207" t="e">
        <f>[3]GSS!DH28</f>
        <v>#DIV/0!</v>
      </c>
    </row>
    <row r="28" spans="1:14" ht="15.75">
      <c r="A28" s="211"/>
      <c r="B28" s="210" t="s">
        <v>37</v>
      </c>
      <c r="C28" s="213">
        <f>[3]GSS!CW29</f>
        <v>590</v>
      </c>
      <c r="D28" s="212">
        <f>[3]GSS!CX29</f>
        <v>2026.65</v>
      </c>
      <c r="E28" s="213">
        <f>[3]GSS!CY29</f>
        <v>435</v>
      </c>
      <c r="F28" s="212">
        <f>[3]GSS!CZ29</f>
        <v>360</v>
      </c>
      <c r="G28" s="213">
        <f>[3]GSS!DA29</f>
        <v>571</v>
      </c>
      <c r="H28" s="212">
        <f>[3]GSS!DB29</f>
        <v>2870</v>
      </c>
      <c r="I28" s="212">
        <f>[3]GSS!DC29</f>
        <v>245.59</v>
      </c>
      <c r="J28" s="212">
        <f>[3]GSS!DD29</f>
        <v>7</v>
      </c>
      <c r="K28" s="212">
        <f>[3]GSS!DE29</f>
        <v>120.27</v>
      </c>
      <c r="L28" s="207">
        <f>[3]GSS!DF29</f>
        <v>12.118027286408605</v>
      </c>
      <c r="M28" s="207">
        <f>[3]GSS!DG29</f>
        <v>1.9444444444444444</v>
      </c>
      <c r="N28" s="207">
        <f>[3]GSS!DH29</f>
        <v>4.1905923344947738</v>
      </c>
    </row>
    <row r="29" spans="1:14" ht="15.75">
      <c r="A29" s="211" t="s">
        <v>241</v>
      </c>
      <c r="B29" s="210" t="s">
        <v>17</v>
      </c>
      <c r="C29" s="213"/>
      <c r="D29" s="212"/>
      <c r="E29" s="213"/>
      <c r="F29" s="212"/>
      <c r="G29" s="213"/>
      <c r="H29" s="212"/>
      <c r="I29" s="212"/>
      <c r="J29" s="212"/>
      <c r="K29" s="212"/>
      <c r="L29" s="207"/>
      <c r="M29" s="207"/>
      <c r="N29" s="207"/>
    </row>
    <row r="30" spans="1:14" ht="16.5">
      <c r="A30" s="217">
        <v>22</v>
      </c>
      <c r="B30" s="216" t="s">
        <v>113</v>
      </c>
      <c r="C30" s="213">
        <f>[3]GSS!CW32</f>
        <v>581</v>
      </c>
      <c r="D30" s="212">
        <f>[3]GSS!CX32</f>
        <v>2469</v>
      </c>
      <c r="E30" s="213">
        <f>[3]GSS!CY32</f>
        <v>114</v>
      </c>
      <c r="F30" s="212">
        <f>[3]GSS!CZ32</f>
        <v>459</v>
      </c>
      <c r="G30" s="213">
        <f>[3]GSS!DA32</f>
        <v>277</v>
      </c>
      <c r="H30" s="212">
        <f>[3]GSS!DB32</f>
        <v>1107</v>
      </c>
      <c r="I30" s="212">
        <f>[3]GSS!DC32</f>
        <v>0</v>
      </c>
      <c r="J30" s="212">
        <f>[3]GSS!DD32</f>
        <v>0</v>
      </c>
      <c r="K30" s="212">
        <f>[3]GSS!DE32</f>
        <v>0</v>
      </c>
      <c r="L30" s="207">
        <f>[3]GSS!DF32</f>
        <v>0</v>
      </c>
      <c r="M30" s="207">
        <f>[3]GSS!DG32</f>
        <v>0</v>
      </c>
      <c r="N30" s="207">
        <f>[3]GSS!DH32</f>
        <v>0</v>
      </c>
    </row>
    <row r="31" spans="1:14" ht="16.5">
      <c r="A31" s="217">
        <v>23</v>
      </c>
      <c r="B31" s="216" t="s">
        <v>112</v>
      </c>
      <c r="C31" s="213">
        <f>[3]GSS!CW33</f>
        <v>0</v>
      </c>
      <c r="D31" s="212">
        <f>[3]GSS!CX33</f>
        <v>0</v>
      </c>
      <c r="E31" s="213">
        <f>[3]GSS!CY33</f>
        <v>0</v>
      </c>
      <c r="F31" s="212">
        <f>[3]GSS!CZ33</f>
        <v>0</v>
      </c>
      <c r="G31" s="213">
        <f>[3]GSS!DA33</f>
        <v>0</v>
      </c>
      <c r="H31" s="212">
        <f>[3]GSS!DB33</f>
        <v>0</v>
      </c>
      <c r="I31" s="212">
        <f>[3]GSS!DC33</f>
        <v>0</v>
      </c>
      <c r="J31" s="212">
        <f>[3]GSS!DD33</f>
        <v>0</v>
      </c>
      <c r="K31" s="212">
        <f>[3]GSS!DE33</f>
        <v>0</v>
      </c>
      <c r="L31" s="207" t="e">
        <f>[3]GSS!DF33</f>
        <v>#DIV/0!</v>
      </c>
      <c r="M31" s="207" t="e">
        <f>[3]GSS!DG33</f>
        <v>#DIV/0!</v>
      </c>
      <c r="N31" s="207" t="e">
        <f>[3]GSS!DH33</f>
        <v>#DIV/0!</v>
      </c>
    </row>
    <row r="32" spans="1:14" ht="16.5">
      <c r="A32" s="217">
        <v>24</v>
      </c>
      <c r="B32" s="216" t="s">
        <v>111</v>
      </c>
      <c r="C32" s="213">
        <f>[3]GSS!CW34</f>
        <v>0</v>
      </c>
      <c r="D32" s="212">
        <f>[3]GSS!CX34</f>
        <v>0</v>
      </c>
      <c r="E32" s="213">
        <f>[3]GSS!CY34</f>
        <v>0</v>
      </c>
      <c r="F32" s="212">
        <f>[3]GSS!CZ34</f>
        <v>0</v>
      </c>
      <c r="G32" s="213">
        <f>[3]GSS!DA34</f>
        <v>0</v>
      </c>
      <c r="H32" s="212">
        <f>[3]GSS!DB34</f>
        <v>0</v>
      </c>
      <c r="I32" s="212">
        <f>[3]GSS!DC34</f>
        <v>0</v>
      </c>
      <c r="J32" s="212">
        <f>[3]GSS!DD34</f>
        <v>0</v>
      </c>
      <c r="K32" s="212">
        <f>[3]GSS!DE34</f>
        <v>0</v>
      </c>
      <c r="L32" s="207" t="e">
        <f>[3]GSS!DF34</f>
        <v>#DIV/0!</v>
      </c>
      <c r="M32" s="207" t="e">
        <f>[3]GSS!DG34</f>
        <v>#DIV/0!</v>
      </c>
      <c r="N32" s="207" t="e">
        <f>[3]GSS!DH34</f>
        <v>#DIV/0!</v>
      </c>
    </row>
    <row r="33" spans="1:14" ht="16.5">
      <c r="A33" s="217">
        <v>25</v>
      </c>
      <c r="B33" s="216" t="s">
        <v>110</v>
      </c>
      <c r="C33" s="213">
        <f>[3]GSS!CW35</f>
        <v>1</v>
      </c>
      <c r="D33" s="212">
        <f>[3]GSS!CX35</f>
        <v>3.33</v>
      </c>
      <c r="E33" s="213">
        <f>[3]GSS!CY35</f>
        <v>0</v>
      </c>
      <c r="F33" s="212">
        <f>[3]GSS!CZ35</f>
        <v>0</v>
      </c>
      <c r="G33" s="213">
        <f>[3]GSS!DA35</f>
        <v>0</v>
      </c>
      <c r="H33" s="212">
        <f>[3]GSS!DB35</f>
        <v>0</v>
      </c>
      <c r="I33" s="212">
        <f>[3]GSS!DC35</f>
        <v>0</v>
      </c>
      <c r="J33" s="212">
        <f>[3]GSS!DD35</f>
        <v>0</v>
      </c>
      <c r="K33" s="212">
        <f>[3]GSS!DE35</f>
        <v>0</v>
      </c>
      <c r="L33" s="207">
        <f>[3]GSS!DF35</f>
        <v>0</v>
      </c>
      <c r="M33" s="207" t="e">
        <f>[3]GSS!DG35</f>
        <v>#DIV/0!</v>
      </c>
      <c r="N33" s="207" t="e">
        <f>[3]GSS!DH35</f>
        <v>#DIV/0!</v>
      </c>
    </row>
    <row r="34" spans="1:14" ht="16.5">
      <c r="A34" s="217">
        <v>26</v>
      </c>
      <c r="B34" s="216" t="s">
        <v>109</v>
      </c>
      <c r="C34" s="213">
        <f>[3]GSS!CW36</f>
        <v>0</v>
      </c>
      <c r="D34" s="212">
        <f>[3]GSS!CX36</f>
        <v>0</v>
      </c>
      <c r="E34" s="213">
        <f>[3]GSS!CY36</f>
        <v>0</v>
      </c>
      <c r="F34" s="212">
        <f>[3]GSS!CZ36</f>
        <v>0</v>
      </c>
      <c r="G34" s="213">
        <f>[3]GSS!DA36</f>
        <v>0</v>
      </c>
      <c r="H34" s="212">
        <f>[3]GSS!DB36</f>
        <v>0</v>
      </c>
      <c r="I34" s="212">
        <f>[3]GSS!DC36</f>
        <v>0</v>
      </c>
      <c r="J34" s="212">
        <f>[3]GSS!DD36</f>
        <v>0</v>
      </c>
      <c r="K34" s="212">
        <f>[3]GSS!DE36</f>
        <v>0</v>
      </c>
      <c r="L34" s="207" t="e">
        <f>[3]GSS!DF36</f>
        <v>#DIV/0!</v>
      </c>
      <c r="M34" s="207" t="e">
        <f>[3]GSS!DG36</f>
        <v>#DIV/0!</v>
      </c>
      <c r="N34" s="207" t="e">
        <f>[3]GSS!DH36</f>
        <v>#DIV/0!</v>
      </c>
    </row>
    <row r="35" spans="1:14" ht="16.5">
      <c r="A35" s="217">
        <v>27</v>
      </c>
      <c r="B35" s="216" t="s">
        <v>108</v>
      </c>
      <c r="C35" s="213">
        <f>[3]GSS!CW37</f>
        <v>2</v>
      </c>
      <c r="D35" s="212">
        <f>[3]GSS!CX37</f>
        <v>5</v>
      </c>
      <c r="E35" s="213">
        <f>[3]GSS!CY37</f>
        <v>4</v>
      </c>
      <c r="F35" s="212">
        <f>[3]GSS!CZ37</f>
        <v>8</v>
      </c>
      <c r="G35" s="213">
        <f>[3]GSS!DA37</f>
        <v>5</v>
      </c>
      <c r="H35" s="212">
        <f>[3]GSS!DB37</f>
        <v>11</v>
      </c>
      <c r="I35" s="212">
        <f>[3]GSS!DC37</f>
        <v>0</v>
      </c>
      <c r="J35" s="212">
        <f>[3]GSS!DD37</f>
        <v>0</v>
      </c>
      <c r="K35" s="212">
        <f>[3]GSS!DE37</f>
        <v>0</v>
      </c>
      <c r="L35" s="207">
        <f>[3]GSS!DF37</f>
        <v>0</v>
      </c>
      <c r="M35" s="207">
        <f>[3]GSS!DG37</f>
        <v>0</v>
      </c>
      <c r="N35" s="207">
        <f>[3]GSS!DH37</f>
        <v>0</v>
      </c>
    </row>
    <row r="36" spans="1:14" ht="16.5">
      <c r="A36" s="217">
        <v>28</v>
      </c>
      <c r="B36" s="216" t="s">
        <v>107</v>
      </c>
      <c r="C36" s="213">
        <f>[3]GSS!CW38</f>
        <v>0</v>
      </c>
      <c r="D36" s="212">
        <f>[3]GSS!CX38</f>
        <v>0</v>
      </c>
      <c r="E36" s="213">
        <f>[3]GSS!CY38</f>
        <v>0</v>
      </c>
      <c r="F36" s="212">
        <f>[3]GSS!CZ38</f>
        <v>0</v>
      </c>
      <c r="G36" s="213">
        <f>[3]GSS!DA38</f>
        <v>0</v>
      </c>
      <c r="H36" s="212">
        <f>[3]GSS!DB38</f>
        <v>0</v>
      </c>
      <c r="I36" s="212">
        <f>[3]GSS!DC38</f>
        <v>0</v>
      </c>
      <c r="J36" s="212">
        <f>[3]GSS!DD38</f>
        <v>0</v>
      </c>
      <c r="K36" s="212">
        <f>[3]GSS!DE38</f>
        <v>0</v>
      </c>
      <c r="L36" s="207" t="e">
        <f>[3]GSS!DF38</f>
        <v>#DIV/0!</v>
      </c>
      <c r="M36" s="207" t="e">
        <f>[3]GSS!DG38</f>
        <v>#DIV/0!</v>
      </c>
      <c r="N36" s="207" t="e">
        <f>[3]GSS!DH38</f>
        <v>#DIV/0!</v>
      </c>
    </row>
    <row r="37" spans="1:14" ht="16.5">
      <c r="A37" s="217">
        <v>29</v>
      </c>
      <c r="B37" s="216" t="s">
        <v>106</v>
      </c>
      <c r="C37" s="213">
        <f>[3]GSS!CW39</f>
        <v>10</v>
      </c>
      <c r="D37" s="212">
        <f>[3]GSS!CX39</f>
        <v>41.63</v>
      </c>
      <c r="E37" s="213">
        <f>[3]GSS!CY39</f>
        <v>0</v>
      </c>
      <c r="F37" s="212">
        <f>[3]GSS!CZ39</f>
        <v>0</v>
      </c>
      <c r="G37" s="213">
        <f>[3]GSS!DA39</f>
        <v>0</v>
      </c>
      <c r="H37" s="212">
        <f>[3]GSS!DB39</f>
        <v>0</v>
      </c>
      <c r="I37" s="212">
        <f>[3]GSS!DC39</f>
        <v>0.94</v>
      </c>
      <c r="J37" s="212">
        <f>[3]GSS!DD39</f>
        <v>0</v>
      </c>
      <c r="K37" s="212">
        <f>[3]GSS!DE39</f>
        <v>0</v>
      </c>
      <c r="L37" s="207">
        <f>[3]GSS!DF39</f>
        <v>2.2579870285851547</v>
      </c>
      <c r="M37" s="207" t="e">
        <f>[3]GSS!DG39</f>
        <v>#DIV/0!</v>
      </c>
      <c r="N37" s="207" t="e">
        <f>[3]GSS!DH39</f>
        <v>#DIV/0!</v>
      </c>
    </row>
    <row r="38" spans="1:14" ht="16.5">
      <c r="A38" s="217">
        <v>30</v>
      </c>
      <c r="B38" s="216" t="s">
        <v>105</v>
      </c>
      <c r="C38" s="213">
        <f>[3]GSS!CW40</f>
        <v>0</v>
      </c>
      <c r="D38" s="212">
        <f>[3]GSS!CX40</f>
        <v>0</v>
      </c>
      <c r="E38" s="213">
        <f>[3]GSS!CY40</f>
        <v>0</v>
      </c>
      <c r="F38" s="212">
        <f>[3]GSS!CZ40</f>
        <v>0</v>
      </c>
      <c r="G38" s="213">
        <f>[3]GSS!DA40</f>
        <v>0</v>
      </c>
      <c r="H38" s="212">
        <f>[3]GSS!DB40</f>
        <v>0</v>
      </c>
      <c r="I38" s="212">
        <f>[3]GSS!DC40</f>
        <v>0</v>
      </c>
      <c r="J38" s="212">
        <f>[3]GSS!DD40</f>
        <v>0</v>
      </c>
      <c r="K38" s="212">
        <f>[3]GSS!DE40</f>
        <v>0</v>
      </c>
      <c r="L38" s="207" t="e">
        <f>[3]GSS!DF40</f>
        <v>#DIV/0!</v>
      </c>
      <c r="M38" s="207" t="e">
        <f>[3]GSS!DG40</f>
        <v>#DIV/0!</v>
      </c>
      <c r="N38" s="207" t="e">
        <f>[3]GSS!DH40</f>
        <v>#DIV/0!</v>
      </c>
    </row>
    <row r="39" spans="1:14" ht="16.5">
      <c r="A39" s="217">
        <v>31</v>
      </c>
      <c r="B39" s="216" t="s">
        <v>104</v>
      </c>
      <c r="C39" s="213">
        <f>[3]GSS!CW41</f>
        <v>0</v>
      </c>
      <c r="D39" s="212">
        <f>[3]GSS!CX41</f>
        <v>0</v>
      </c>
      <c r="E39" s="213">
        <f>[3]GSS!CY41</f>
        <v>0</v>
      </c>
      <c r="F39" s="212">
        <f>[3]GSS!CZ41</f>
        <v>0</v>
      </c>
      <c r="G39" s="213">
        <f>[3]GSS!DA41</f>
        <v>26</v>
      </c>
      <c r="H39" s="212">
        <f>[3]GSS!DB41</f>
        <v>7.2</v>
      </c>
      <c r="I39" s="212">
        <f>[3]GSS!DC41</f>
        <v>0</v>
      </c>
      <c r="J39" s="212">
        <f>[3]GSS!DD41</f>
        <v>0</v>
      </c>
      <c r="K39" s="212">
        <f>[3]GSS!DE41</f>
        <v>7.2</v>
      </c>
      <c r="L39" s="207" t="e">
        <f>[3]GSS!DF41</f>
        <v>#DIV/0!</v>
      </c>
      <c r="M39" s="207" t="e">
        <f>[3]GSS!DG41</f>
        <v>#DIV/0!</v>
      </c>
      <c r="N39" s="207">
        <f>[3]GSS!DH41</f>
        <v>100</v>
      </c>
    </row>
    <row r="40" spans="1:14" ht="15.75">
      <c r="A40" s="217">
        <v>32</v>
      </c>
      <c r="B40" s="202" t="s">
        <v>103</v>
      </c>
      <c r="C40" s="213">
        <f>[3]GSS!CW42</f>
        <v>0</v>
      </c>
      <c r="D40" s="212">
        <f>[3]GSS!CX42</f>
        <v>0</v>
      </c>
      <c r="E40" s="213">
        <f>[3]GSS!CY42</f>
        <v>0</v>
      </c>
      <c r="F40" s="212">
        <f>[3]GSS!CZ42</f>
        <v>0</v>
      </c>
      <c r="G40" s="213">
        <f>[3]GSS!DA42</f>
        <v>0</v>
      </c>
      <c r="H40" s="212">
        <f>[3]GSS!DB42</f>
        <v>0</v>
      </c>
      <c r="I40" s="212">
        <f>[3]GSS!DC42</f>
        <v>0</v>
      </c>
      <c r="J40" s="212">
        <f>[3]GSS!DD42</f>
        <v>0</v>
      </c>
      <c r="K40" s="212">
        <f>[3]GSS!DE42</f>
        <v>0</v>
      </c>
      <c r="L40" s="207" t="e">
        <f>[3]GSS!DF42</f>
        <v>#DIV/0!</v>
      </c>
      <c r="M40" s="207" t="e">
        <f>[3]GSS!DG42</f>
        <v>#DIV/0!</v>
      </c>
      <c r="N40" s="207" t="e">
        <f>[3]GSS!DH42</f>
        <v>#DIV/0!</v>
      </c>
    </row>
    <row r="41" spans="1:14" ht="16.5">
      <c r="A41" s="217">
        <v>33</v>
      </c>
      <c r="B41" s="216" t="s">
        <v>102</v>
      </c>
      <c r="C41" s="213">
        <f>[3]GSS!CW43</f>
        <v>1</v>
      </c>
      <c r="D41" s="212">
        <f>[3]GSS!CX43</f>
        <v>4.47</v>
      </c>
      <c r="E41" s="213">
        <f>[3]GSS!CY43</f>
        <v>0</v>
      </c>
      <c r="F41" s="212">
        <f>[3]GSS!CZ43</f>
        <v>0</v>
      </c>
      <c r="G41" s="213">
        <f>[3]GSS!DA43</f>
        <v>1</v>
      </c>
      <c r="H41" s="212">
        <f>[3]GSS!DB43</f>
        <v>1.23</v>
      </c>
      <c r="I41" s="212">
        <f>[3]GSS!DC43</f>
        <v>0</v>
      </c>
      <c r="J41" s="212">
        <f>[3]GSS!DD43</f>
        <v>0</v>
      </c>
      <c r="K41" s="212">
        <f>[3]GSS!DE43</f>
        <v>0</v>
      </c>
      <c r="L41" s="207">
        <f>[3]GSS!DF43</f>
        <v>0</v>
      </c>
      <c r="M41" s="207" t="e">
        <f>[3]GSS!DG43</f>
        <v>#DIV/0!</v>
      </c>
      <c r="N41" s="207">
        <f>[3]GSS!DH43</f>
        <v>0</v>
      </c>
    </row>
    <row r="42" spans="1:14" ht="16.5">
      <c r="A42" s="217">
        <v>34</v>
      </c>
      <c r="B42" s="216" t="s">
        <v>101</v>
      </c>
      <c r="C42" s="213">
        <f>[3]GSS!CW44</f>
        <v>0</v>
      </c>
      <c r="D42" s="212">
        <f>[3]GSS!CX44</f>
        <v>0</v>
      </c>
      <c r="E42" s="213">
        <f>[3]GSS!CY44</f>
        <v>0</v>
      </c>
      <c r="F42" s="212">
        <f>[3]GSS!CZ44</f>
        <v>0</v>
      </c>
      <c r="G42" s="213">
        <f>[3]GSS!DA44</f>
        <v>0</v>
      </c>
      <c r="H42" s="212">
        <f>[3]GSS!DB44</f>
        <v>0</v>
      </c>
      <c r="I42" s="212">
        <f>[3]GSS!DC44</f>
        <v>0</v>
      </c>
      <c r="J42" s="212">
        <f>[3]GSS!DD44</f>
        <v>0</v>
      </c>
      <c r="K42" s="212">
        <f>[3]GSS!DE44</f>
        <v>0</v>
      </c>
      <c r="L42" s="207" t="e">
        <f>[3]GSS!DF44</f>
        <v>#DIV/0!</v>
      </c>
      <c r="M42" s="207" t="e">
        <f>[3]GSS!DG44</f>
        <v>#DIV/0!</v>
      </c>
      <c r="N42" s="207" t="e">
        <f>[3]GSS!DH44</f>
        <v>#DIV/0!</v>
      </c>
    </row>
    <row r="43" spans="1:14" ht="16.5">
      <c r="A43" s="217">
        <v>35</v>
      </c>
      <c r="B43" s="216" t="s">
        <v>100</v>
      </c>
      <c r="C43" s="213">
        <f>[3]GSS!CW45</f>
        <v>14</v>
      </c>
      <c r="D43" s="212">
        <f>[3]GSS!CX45</f>
        <v>23.7</v>
      </c>
      <c r="E43" s="213">
        <f>[3]GSS!CY45</f>
        <v>0</v>
      </c>
      <c r="F43" s="212">
        <f>[3]GSS!CZ45</f>
        <v>0</v>
      </c>
      <c r="G43" s="213">
        <f>[3]GSS!DA45</f>
        <v>0</v>
      </c>
      <c r="H43" s="212">
        <f>[3]GSS!DB45</f>
        <v>0</v>
      </c>
      <c r="I43" s="212">
        <f>[3]GSS!DC45</f>
        <v>0</v>
      </c>
      <c r="J43" s="212">
        <f>[3]GSS!DD45</f>
        <v>0</v>
      </c>
      <c r="K43" s="212">
        <f>[3]GSS!DE45</f>
        <v>0</v>
      </c>
      <c r="L43" s="207">
        <f>[3]GSS!DF45</f>
        <v>0</v>
      </c>
      <c r="M43" s="207" t="e">
        <f>[3]GSS!DG45</f>
        <v>#DIV/0!</v>
      </c>
      <c r="N43" s="207" t="e">
        <f>[3]GSS!DH45</f>
        <v>#DIV/0!</v>
      </c>
    </row>
    <row r="44" spans="1:14" ht="15.75">
      <c r="A44" s="217">
        <v>36</v>
      </c>
      <c r="B44" s="202" t="s">
        <v>99</v>
      </c>
      <c r="C44" s="213">
        <f>[3]GSS!CW46</f>
        <v>10</v>
      </c>
      <c r="D44" s="212">
        <f>[3]GSS!CX46</f>
        <v>47.92</v>
      </c>
      <c r="E44" s="213">
        <f>[3]GSS!CY46</f>
        <v>2</v>
      </c>
      <c r="F44" s="212">
        <f>[3]GSS!CZ46</f>
        <v>7</v>
      </c>
      <c r="G44" s="213">
        <f>[3]GSS!DA46</f>
        <v>0</v>
      </c>
      <c r="H44" s="212">
        <f>[3]GSS!DB46</f>
        <v>0</v>
      </c>
      <c r="I44" s="212">
        <f>[3]GSS!DC46</f>
        <v>0</v>
      </c>
      <c r="J44" s="212">
        <f>[3]GSS!DD46</f>
        <v>0</v>
      </c>
      <c r="K44" s="212">
        <f>[3]GSS!DE46</f>
        <v>0</v>
      </c>
      <c r="L44" s="207">
        <f>[3]GSS!DF46</f>
        <v>0</v>
      </c>
      <c r="M44" s="207">
        <f>[3]GSS!DG46</f>
        <v>0</v>
      </c>
      <c r="N44" s="207" t="e">
        <f>[3]GSS!DH46</f>
        <v>#DIV/0!</v>
      </c>
    </row>
    <row r="45" spans="1:14" ht="16.5">
      <c r="A45" s="217">
        <v>37</v>
      </c>
      <c r="B45" s="216" t="s">
        <v>98</v>
      </c>
      <c r="C45" s="213">
        <f>[3]GSS!CW47</f>
        <v>0</v>
      </c>
      <c r="D45" s="212">
        <f>[3]GSS!CX47</f>
        <v>0</v>
      </c>
      <c r="E45" s="213">
        <f>[3]GSS!CY47</f>
        <v>0</v>
      </c>
      <c r="F45" s="212">
        <f>[3]GSS!CZ47</f>
        <v>0</v>
      </c>
      <c r="G45" s="213">
        <f>[3]GSS!DA47</f>
        <v>238</v>
      </c>
      <c r="H45" s="212">
        <f>[3]GSS!DB47</f>
        <v>59</v>
      </c>
      <c r="I45" s="212">
        <f>[3]GSS!DC47</f>
        <v>0</v>
      </c>
      <c r="J45" s="212">
        <f>[3]GSS!DD47</f>
        <v>0</v>
      </c>
      <c r="K45" s="212">
        <f>[3]GSS!DE47</f>
        <v>4</v>
      </c>
      <c r="L45" s="207" t="e">
        <f>[3]GSS!DF47</f>
        <v>#DIV/0!</v>
      </c>
      <c r="M45" s="207" t="e">
        <f>[3]GSS!DG47</f>
        <v>#DIV/0!</v>
      </c>
      <c r="N45" s="207">
        <f>[3]GSS!DH47</f>
        <v>6.7796610169491522</v>
      </c>
    </row>
    <row r="46" spans="1:14" ht="16.5">
      <c r="A46" s="217">
        <v>38</v>
      </c>
      <c r="B46" s="216" t="s">
        <v>97</v>
      </c>
      <c r="C46" s="213">
        <f>[3]GSS!CW48</f>
        <v>0</v>
      </c>
      <c r="D46" s="212">
        <f>[3]GSS!CX48</f>
        <v>0</v>
      </c>
      <c r="E46" s="213">
        <f>[3]GSS!CY48</f>
        <v>0</v>
      </c>
      <c r="F46" s="212">
        <f>[3]GSS!CZ48</f>
        <v>0</v>
      </c>
      <c r="G46" s="213">
        <f>[3]GSS!DA48</f>
        <v>0</v>
      </c>
      <c r="H46" s="212">
        <f>[3]GSS!DB48</f>
        <v>0</v>
      </c>
      <c r="I46" s="212">
        <f>[3]GSS!DC48</f>
        <v>0</v>
      </c>
      <c r="J46" s="212">
        <f>[3]GSS!DD48</f>
        <v>0</v>
      </c>
      <c r="K46" s="212">
        <f>[3]GSS!DE48</f>
        <v>0</v>
      </c>
      <c r="L46" s="207" t="e">
        <f>[3]GSS!DF48</f>
        <v>#DIV/0!</v>
      </c>
      <c r="M46" s="207" t="e">
        <f>[3]GSS!DG48</f>
        <v>#DIV/0!</v>
      </c>
      <c r="N46" s="207" t="e">
        <f>[3]GSS!DH48</f>
        <v>#DIV/0!</v>
      </c>
    </row>
    <row r="47" spans="1:14" ht="15.75">
      <c r="A47" s="211"/>
      <c r="B47" s="210" t="s">
        <v>240</v>
      </c>
      <c r="C47" s="213">
        <f>[3]GSS!CW49</f>
        <v>619</v>
      </c>
      <c r="D47" s="212">
        <f>[3]GSS!CX49</f>
        <v>2595.0499999999997</v>
      </c>
      <c r="E47" s="213">
        <f>[3]GSS!CY49</f>
        <v>120</v>
      </c>
      <c r="F47" s="212">
        <f>[3]GSS!CZ49</f>
        <v>474</v>
      </c>
      <c r="G47" s="213">
        <f>[3]GSS!DA49</f>
        <v>547</v>
      </c>
      <c r="H47" s="212">
        <f>[3]GSS!DB49</f>
        <v>1185.43</v>
      </c>
      <c r="I47" s="212">
        <f>[3]GSS!DC49</f>
        <v>0.94</v>
      </c>
      <c r="J47" s="212">
        <f>[3]GSS!DD49</f>
        <v>0</v>
      </c>
      <c r="K47" s="212">
        <f>[3]GSS!DE49</f>
        <v>11.2</v>
      </c>
      <c r="L47" s="207">
        <f>[3]GSS!DF49</f>
        <v>3.6222808809078827E-2</v>
      </c>
      <c r="M47" s="207">
        <f>[3]GSS!DG49</f>
        <v>0</v>
      </c>
      <c r="N47" s="207">
        <f>[3]GSS!DH49</f>
        <v>0.94480483875049559</v>
      </c>
    </row>
    <row r="48" spans="1:14" ht="15.75">
      <c r="A48" s="211"/>
      <c r="B48" s="210"/>
      <c r="C48" s="213"/>
      <c r="D48" s="212"/>
      <c r="E48" s="213"/>
      <c r="F48" s="212"/>
      <c r="G48" s="213"/>
      <c r="H48" s="212"/>
      <c r="I48" s="212"/>
      <c r="J48" s="212"/>
      <c r="K48" s="212"/>
      <c r="L48" s="207"/>
      <c r="M48" s="207"/>
      <c r="N48" s="207"/>
    </row>
    <row r="49" spans="1:14" ht="15.75">
      <c r="A49" s="211" t="s">
        <v>239</v>
      </c>
      <c r="B49" s="210" t="s">
        <v>9</v>
      </c>
      <c r="C49" s="219"/>
      <c r="D49" s="218"/>
      <c r="E49" s="219"/>
      <c r="F49" s="218"/>
      <c r="G49" s="219"/>
      <c r="H49" s="218"/>
      <c r="I49" s="218"/>
      <c r="J49" s="218"/>
      <c r="K49" s="218"/>
      <c r="L49" s="207"/>
      <c r="M49" s="207"/>
      <c r="N49" s="207"/>
    </row>
    <row r="50" spans="1:14" ht="16.5">
      <c r="A50" s="217">
        <v>39</v>
      </c>
      <c r="B50" s="216" t="s">
        <v>96</v>
      </c>
      <c r="C50" s="213">
        <f>[3]GSS!CW52</f>
        <v>32</v>
      </c>
      <c r="D50" s="212">
        <f>[3]GSS!CX52</f>
        <v>42</v>
      </c>
      <c r="E50" s="213">
        <f>[3]GSS!CY52</f>
        <v>34</v>
      </c>
      <c r="F50" s="212">
        <f>[3]GSS!CZ52</f>
        <v>130</v>
      </c>
      <c r="G50" s="213">
        <f>[3]GSS!DA52</f>
        <v>84</v>
      </c>
      <c r="H50" s="212">
        <f>[3]GSS!DB52</f>
        <v>128</v>
      </c>
      <c r="I50" s="212">
        <f>[3]GSS!DC52</f>
        <v>0</v>
      </c>
      <c r="J50" s="212">
        <f>[3]GSS!DD52</f>
        <v>0</v>
      </c>
      <c r="K50" s="212">
        <f>[3]GSS!DE52</f>
        <v>0</v>
      </c>
      <c r="L50" s="207">
        <f>[3]GSS!DF52</f>
        <v>0</v>
      </c>
      <c r="M50" s="207">
        <f>[3]GSS!DG52</f>
        <v>0</v>
      </c>
      <c r="N50" s="207">
        <f>[3]GSS!DH52</f>
        <v>0</v>
      </c>
    </row>
    <row r="51" spans="1:14" ht="16.5">
      <c r="A51" s="217">
        <v>40</v>
      </c>
      <c r="B51" s="216" t="s">
        <v>95</v>
      </c>
      <c r="C51" s="213">
        <f>[3]GSS!CW53</f>
        <v>109</v>
      </c>
      <c r="D51" s="212">
        <f>[3]GSS!CX53</f>
        <v>429</v>
      </c>
      <c r="E51" s="213">
        <f>[3]GSS!CY53</f>
        <v>152</v>
      </c>
      <c r="F51" s="212">
        <f>[3]GSS!CZ53</f>
        <v>650</v>
      </c>
      <c r="G51" s="213">
        <f>[3]GSS!DA53</f>
        <v>137</v>
      </c>
      <c r="H51" s="212">
        <f>[3]GSS!DB53</f>
        <v>470</v>
      </c>
      <c r="I51" s="212">
        <f>[3]GSS!DC53</f>
        <v>54.97</v>
      </c>
      <c r="J51" s="212">
        <f>[3]GSS!DD53</f>
        <v>110.62</v>
      </c>
      <c r="K51" s="212">
        <f>[3]GSS!DE53</f>
        <v>82.79</v>
      </c>
      <c r="L51" s="207">
        <f>[3]GSS!DF53</f>
        <v>12.813519813519815</v>
      </c>
      <c r="M51" s="207">
        <f>[3]GSS!DG53</f>
        <v>17.018461538461537</v>
      </c>
      <c r="N51" s="207">
        <f>[3]GSS!DH53</f>
        <v>17.614893617021277</v>
      </c>
    </row>
    <row r="52" spans="1:14" ht="16.5">
      <c r="A52" s="217">
        <v>41</v>
      </c>
      <c r="B52" s="216" t="s">
        <v>94</v>
      </c>
      <c r="C52" s="213">
        <f>[3]GSS!CW54</f>
        <v>431</v>
      </c>
      <c r="D52" s="212">
        <f>[3]GSS!CX54</f>
        <v>1286</v>
      </c>
      <c r="E52" s="213">
        <f>[3]GSS!CY54</f>
        <v>639</v>
      </c>
      <c r="F52" s="212">
        <f>[3]GSS!CZ54</f>
        <v>1295</v>
      </c>
      <c r="G52" s="213">
        <f>[3]GSS!DA54</f>
        <v>204</v>
      </c>
      <c r="H52" s="212">
        <f>[3]GSS!DB54</f>
        <v>798</v>
      </c>
      <c r="I52" s="212">
        <f>[3]GSS!DC54</f>
        <v>61</v>
      </c>
      <c r="J52" s="212">
        <f>[3]GSS!DD54</f>
        <v>86</v>
      </c>
      <c r="K52" s="212">
        <f>[3]GSS!DE54</f>
        <v>32</v>
      </c>
      <c r="L52" s="207">
        <f>[3]GSS!DF54</f>
        <v>4.7433903576982894</v>
      </c>
      <c r="M52" s="207">
        <f>[3]GSS!DG54</f>
        <v>6.640926640926641</v>
      </c>
      <c r="N52" s="207">
        <f>[3]GSS!DH54</f>
        <v>4.0100250626566414</v>
      </c>
    </row>
    <row r="53" spans="1:14" ht="15.75">
      <c r="A53" s="211"/>
      <c r="B53" s="210" t="s">
        <v>8</v>
      </c>
      <c r="C53" s="213">
        <f>[3]GSS!CW55</f>
        <v>572</v>
      </c>
      <c r="D53" s="212">
        <f>[3]GSS!CX55</f>
        <v>1757</v>
      </c>
      <c r="E53" s="213">
        <f>[3]GSS!CY55</f>
        <v>825</v>
      </c>
      <c r="F53" s="212">
        <f>[3]GSS!CZ55</f>
        <v>2075</v>
      </c>
      <c r="G53" s="213">
        <f>[3]GSS!DA55</f>
        <v>425</v>
      </c>
      <c r="H53" s="212">
        <f>[3]GSS!DB55</f>
        <v>1396</v>
      </c>
      <c r="I53" s="212">
        <f>[3]GSS!DC55</f>
        <v>115.97</v>
      </c>
      <c r="J53" s="212">
        <f>[3]GSS!DD55</f>
        <v>196.62</v>
      </c>
      <c r="K53" s="212">
        <f>[3]GSS!DE55</f>
        <v>114.79</v>
      </c>
      <c r="L53" s="207">
        <f>[3]GSS!DF55</f>
        <v>6.6004553215708599</v>
      </c>
      <c r="M53" s="207">
        <f>[3]GSS!DG55</f>
        <v>9.4756626506024091</v>
      </c>
      <c r="N53" s="207">
        <f>[3]GSS!DH55</f>
        <v>8.2227793696275064</v>
      </c>
    </row>
    <row r="54" spans="1:14" ht="15.75">
      <c r="A54" s="211"/>
      <c r="B54" s="210" t="s">
        <v>238</v>
      </c>
      <c r="C54" s="209">
        <f>[3]GSS!CW57</f>
        <v>9731</v>
      </c>
      <c r="D54" s="208">
        <f>[3]GSS!CX57</f>
        <v>32139.7</v>
      </c>
      <c r="E54" s="209">
        <f>[3]GSS!CY57</f>
        <v>2440</v>
      </c>
      <c r="F54" s="208">
        <f>[3]GSS!CZ57</f>
        <v>5787</v>
      </c>
      <c r="G54" s="209">
        <f>[3]GSS!DA57</f>
        <v>4570</v>
      </c>
      <c r="H54" s="208">
        <f>[3]GSS!DB57</f>
        <v>17557.43</v>
      </c>
      <c r="I54" s="208">
        <f>[3]GSS!DC57</f>
        <v>6010.5</v>
      </c>
      <c r="J54" s="208">
        <f>[3]GSS!DD57</f>
        <v>1835.62</v>
      </c>
      <c r="K54" s="208">
        <f>[3]GSS!DE57</f>
        <v>2248.2599999999998</v>
      </c>
      <c r="L54" s="207">
        <f>[3]GSS!DF57</f>
        <v>18.701170203828909</v>
      </c>
      <c r="M54" s="207">
        <f>[3]GSS!DG57</f>
        <v>31.719716606186278</v>
      </c>
      <c r="N54" s="207">
        <f>[3]GSS!DH57</f>
        <v>12.805177067486525</v>
      </c>
    </row>
    <row r="55" spans="1:14" ht="15.75">
      <c r="A55" s="211"/>
      <c r="B55" s="210" t="s">
        <v>237</v>
      </c>
      <c r="C55" s="209">
        <f>[3]GSS!CW59</f>
        <v>9159</v>
      </c>
      <c r="D55" s="208">
        <f>[3]GSS!CX59</f>
        <v>30382.7</v>
      </c>
      <c r="E55" s="209">
        <f>[3]GSS!CY59</f>
        <v>1615</v>
      </c>
      <c r="F55" s="208">
        <f>[3]GSS!CZ59</f>
        <v>3712</v>
      </c>
      <c r="G55" s="209">
        <f>[3]GSS!DA59</f>
        <v>4145</v>
      </c>
      <c r="H55" s="208">
        <f>[3]GSS!DB59</f>
        <v>16161.43</v>
      </c>
      <c r="I55" s="208">
        <f>[3]GSS!DC59</f>
        <v>5894.53</v>
      </c>
      <c r="J55" s="208">
        <f>[3]GSS!DD59</f>
        <v>1639</v>
      </c>
      <c r="K55" s="208">
        <f>[3]GSS!DE59</f>
        <v>2133.4699999999998</v>
      </c>
      <c r="L55" s="207">
        <f>[3]GSS!DF59</f>
        <v>19.400941983431359</v>
      </c>
      <c r="M55" s="207">
        <f>[3]GSS!DG59</f>
        <v>44.154094827586206</v>
      </c>
      <c r="N55" s="207">
        <f>[3]GSS!DH59</f>
        <v>13.200997683992071</v>
      </c>
    </row>
    <row r="56" spans="1:14" ht="15.75">
      <c r="A56" s="211" t="s">
        <v>236</v>
      </c>
      <c r="B56" s="210" t="s">
        <v>4</v>
      </c>
      <c r="C56" s="213"/>
      <c r="D56" s="212"/>
      <c r="E56" s="213"/>
      <c r="F56" s="212"/>
      <c r="G56" s="213"/>
      <c r="H56" s="212"/>
      <c r="I56" s="212"/>
      <c r="J56" s="212"/>
      <c r="K56" s="212"/>
      <c r="L56" s="207"/>
      <c r="M56" s="207"/>
      <c r="N56" s="207"/>
    </row>
    <row r="57" spans="1:14" ht="16.5">
      <c r="A57" s="217">
        <v>42</v>
      </c>
      <c r="B57" s="216" t="s">
        <v>92</v>
      </c>
      <c r="C57" s="213">
        <f>[3]GSS!CW62</f>
        <v>0</v>
      </c>
      <c r="D57" s="212">
        <f>[3]GSS!CX62</f>
        <v>0</v>
      </c>
      <c r="E57" s="213">
        <f>[3]GSS!CY62</f>
        <v>0</v>
      </c>
      <c r="F57" s="212">
        <f>[3]GSS!CZ62</f>
        <v>0</v>
      </c>
      <c r="G57" s="213">
        <f>[3]GSS!DA62</f>
        <v>0</v>
      </c>
      <c r="H57" s="212">
        <f>[3]GSS!DB62</f>
        <v>0</v>
      </c>
      <c r="I57" s="212">
        <f>[3]GSS!DC62</f>
        <v>0</v>
      </c>
      <c r="J57" s="212">
        <f>[3]GSS!DD62</f>
        <v>0</v>
      </c>
      <c r="K57" s="212">
        <f>[3]GSS!DE62</f>
        <v>0</v>
      </c>
      <c r="L57" s="207" t="e">
        <f>[3]GSS!DF62</f>
        <v>#DIV/0!</v>
      </c>
      <c r="M57" s="207" t="e">
        <f>[3]GSS!DG62</f>
        <v>#DIV/0!</v>
      </c>
      <c r="N57" s="207" t="e">
        <f>[3]GSS!DH62</f>
        <v>#DIV/0!</v>
      </c>
    </row>
    <row r="58" spans="1:14" ht="16.5">
      <c r="A58" s="217">
        <v>43</v>
      </c>
      <c r="B58" s="216" t="s">
        <v>91</v>
      </c>
      <c r="C58" s="213">
        <f>[3]GSS!CW63</f>
        <v>0</v>
      </c>
      <c r="D58" s="212">
        <f>[3]GSS!CX63</f>
        <v>0</v>
      </c>
      <c r="E58" s="213">
        <f>[3]GSS!CY63</f>
        <v>0</v>
      </c>
      <c r="F58" s="212">
        <f>[3]GSS!CZ63</f>
        <v>0</v>
      </c>
      <c r="G58" s="213">
        <f>[3]GSS!DA63</f>
        <v>0</v>
      </c>
      <c r="H58" s="212">
        <f>[3]GSS!DB63</f>
        <v>0</v>
      </c>
      <c r="I58" s="212">
        <f>[3]GSS!DC63</f>
        <v>0</v>
      </c>
      <c r="J58" s="212">
        <f>[3]GSS!DD63</f>
        <v>0</v>
      </c>
      <c r="K58" s="212">
        <f>[3]GSS!DE63</f>
        <v>0</v>
      </c>
      <c r="L58" s="207" t="e">
        <f>[3]GSS!DF63</f>
        <v>#DIV/0!</v>
      </c>
      <c r="M58" s="207" t="e">
        <f>[3]GSS!DG63</f>
        <v>#DIV/0!</v>
      </c>
      <c r="N58" s="207" t="e">
        <f>[3]GSS!DH63</f>
        <v>#DIV/0!</v>
      </c>
    </row>
    <row r="59" spans="1:14" ht="16.5">
      <c r="A59" s="217">
        <v>44</v>
      </c>
      <c r="B59" s="216" t="s">
        <v>90</v>
      </c>
      <c r="C59" s="213">
        <f>[3]GSS!CW64</f>
        <v>0</v>
      </c>
      <c r="D59" s="212">
        <f>[3]GSS!CX64</f>
        <v>0</v>
      </c>
      <c r="E59" s="213">
        <f>[3]GSS!CY64</f>
        <v>0</v>
      </c>
      <c r="F59" s="212">
        <f>[3]GSS!CZ64</f>
        <v>0</v>
      </c>
      <c r="G59" s="213">
        <f>[3]GSS!DA64</f>
        <v>0</v>
      </c>
      <c r="H59" s="212">
        <f>[3]GSS!DB64</f>
        <v>0</v>
      </c>
      <c r="I59" s="212">
        <f>[3]GSS!DC64</f>
        <v>0</v>
      </c>
      <c r="J59" s="212">
        <f>[3]GSS!DD64</f>
        <v>0</v>
      </c>
      <c r="K59" s="212">
        <f>[3]GSS!DE64</f>
        <v>0</v>
      </c>
      <c r="L59" s="207" t="e">
        <f>[3]GSS!DF64</f>
        <v>#DIV/0!</v>
      </c>
      <c r="M59" s="207" t="e">
        <f>[3]GSS!DG64</f>
        <v>#DIV/0!</v>
      </c>
      <c r="N59" s="207" t="e">
        <f>[3]GSS!DH64</f>
        <v>#DIV/0!</v>
      </c>
    </row>
    <row r="60" spans="1:14" ht="15.75">
      <c r="A60" s="211"/>
      <c r="B60" s="210" t="s">
        <v>3</v>
      </c>
      <c r="C60" s="213">
        <f>[3]GSS!CW65</f>
        <v>0</v>
      </c>
      <c r="D60" s="212">
        <f>[3]GSS!CX65</f>
        <v>0</v>
      </c>
      <c r="E60" s="213">
        <f>[3]GSS!CY65</f>
        <v>0</v>
      </c>
      <c r="F60" s="212">
        <f>[3]GSS!CZ65</f>
        <v>0</v>
      </c>
      <c r="G60" s="213">
        <f>[3]GSS!DA65</f>
        <v>0</v>
      </c>
      <c r="H60" s="212">
        <f>[3]GSS!DB65</f>
        <v>0</v>
      </c>
      <c r="I60" s="212">
        <f>[3]GSS!DC65</f>
        <v>0</v>
      </c>
      <c r="J60" s="212">
        <f>[3]GSS!DD65</f>
        <v>0</v>
      </c>
      <c r="K60" s="212">
        <f>[3]GSS!DE65</f>
        <v>0</v>
      </c>
      <c r="L60" s="207" t="e">
        <f>[3]GSS!DF65</f>
        <v>#DIV/0!</v>
      </c>
      <c r="M60" s="207" t="e">
        <f>[3]GSS!DG65</f>
        <v>#DIV/0!</v>
      </c>
      <c r="N60" s="207" t="e">
        <f>[3]GSS!DH65</f>
        <v>#DIV/0!</v>
      </c>
    </row>
    <row r="61" spans="1:14" ht="15.75">
      <c r="A61" s="214">
        <v>45</v>
      </c>
      <c r="B61" s="215" t="s">
        <v>89</v>
      </c>
      <c r="C61" s="213">
        <f>[3]GSS!CW66</f>
        <v>0</v>
      </c>
      <c r="D61" s="212">
        <f>[3]GSS!CX66</f>
        <v>0</v>
      </c>
      <c r="E61" s="213">
        <f>[3]GSS!CY66</f>
        <v>0</v>
      </c>
      <c r="F61" s="212">
        <f>[3]GSS!CZ66</f>
        <v>0</v>
      </c>
      <c r="G61" s="213">
        <f>[3]GSS!DA66</f>
        <v>0</v>
      </c>
      <c r="H61" s="212">
        <f>[3]GSS!DB66</f>
        <v>0</v>
      </c>
      <c r="I61" s="212">
        <f>[3]GSS!DC66</f>
        <v>0</v>
      </c>
      <c r="J61" s="212">
        <f>[3]GSS!DD66</f>
        <v>0</v>
      </c>
      <c r="K61" s="212">
        <f>[3]GSS!DE66</f>
        <v>0</v>
      </c>
      <c r="L61" s="207" t="e">
        <f>[3]GSS!DF66</f>
        <v>#DIV/0!</v>
      </c>
      <c r="M61" s="207" t="e">
        <f>[3]GSS!DG66</f>
        <v>#DIV/0!</v>
      </c>
      <c r="N61" s="207" t="e">
        <f>[3]GSS!DH66</f>
        <v>#DIV/0!</v>
      </c>
    </row>
    <row r="62" spans="1:14" ht="15.75">
      <c r="A62" s="214"/>
      <c r="B62" s="210" t="s">
        <v>235</v>
      </c>
      <c r="C62" s="213">
        <f>[3]GSS!CW67</f>
        <v>0</v>
      </c>
      <c r="D62" s="212">
        <f>[3]GSS!CX67</f>
        <v>0</v>
      </c>
      <c r="E62" s="213">
        <f>[3]GSS!CY67</f>
        <v>0</v>
      </c>
      <c r="F62" s="212">
        <f>[3]GSS!CZ67</f>
        <v>0</v>
      </c>
      <c r="G62" s="213">
        <f>[3]GSS!DA67</f>
        <v>0</v>
      </c>
      <c r="H62" s="212">
        <f>[3]GSS!DB67</f>
        <v>0</v>
      </c>
      <c r="I62" s="212">
        <f>[3]GSS!DC67</f>
        <v>0</v>
      </c>
      <c r="J62" s="212">
        <f>[3]GSS!DD67</f>
        <v>0</v>
      </c>
      <c r="K62" s="212">
        <f>[3]GSS!DE67</f>
        <v>0</v>
      </c>
      <c r="L62" s="207" t="e">
        <f>[3]GSS!DF67</f>
        <v>#DIV/0!</v>
      </c>
      <c r="M62" s="207" t="e">
        <f>[3]GSS!DG67</f>
        <v>#DIV/0!</v>
      </c>
      <c r="N62" s="207" t="e">
        <f>[3]GSS!DH67</f>
        <v>#DIV/0!</v>
      </c>
    </row>
    <row r="63" spans="1:14" ht="15.75">
      <c r="A63" s="211"/>
      <c r="B63" s="210" t="s">
        <v>43</v>
      </c>
      <c r="C63" s="209">
        <f>[3]GSS!CW68</f>
        <v>9731</v>
      </c>
      <c r="D63" s="208">
        <f>[3]GSS!CX68</f>
        <v>32139.7</v>
      </c>
      <c r="E63" s="209">
        <f>[3]GSS!CY68</f>
        <v>2440</v>
      </c>
      <c r="F63" s="208">
        <f>[3]GSS!CZ68</f>
        <v>5787</v>
      </c>
      <c r="G63" s="209">
        <f>[3]GSS!DA68</f>
        <v>4570</v>
      </c>
      <c r="H63" s="208">
        <f>[3]GSS!DB68</f>
        <v>17557.43</v>
      </c>
      <c r="I63" s="208">
        <f>[3]GSS!DC68</f>
        <v>6010.5</v>
      </c>
      <c r="J63" s="208">
        <f>[3]GSS!DD68</f>
        <v>1835.62</v>
      </c>
      <c r="K63" s="208">
        <f>[3]GSS!DE68</f>
        <v>2248.2599999999998</v>
      </c>
      <c r="L63" s="207">
        <f>[3]GSS!DF68</f>
        <v>18.701170203828909</v>
      </c>
      <c r="M63" s="207">
        <f>[3]GSS!DG68</f>
        <v>31.719716606186278</v>
      </c>
      <c r="N63" s="207">
        <f>[3]GSS!DH68</f>
        <v>12.805177067486525</v>
      </c>
    </row>
  </sheetData>
  <mergeCells count="7">
    <mergeCell ref="A1:N1"/>
    <mergeCell ref="G4:H4"/>
    <mergeCell ref="C4:D4"/>
    <mergeCell ref="E4:F4"/>
    <mergeCell ref="I2:K2"/>
    <mergeCell ref="L2:N2"/>
    <mergeCell ref="C2:H2"/>
  </mergeCells>
  <pageMargins left="1" right="1" top="1.14173228346457" bottom="0.196850393700787" header="0.31496062992126" footer="0.31496062992126"/>
  <pageSetup paperSize="9" scale="45" orientation="landscape" horizontalDpi="4294967293" r:id="rId1"/>
  <legacyDrawing r:id="rId2"/>
</worksheet>
</file>

<file path=xl/worksheets/sheet12.xml><?xml version="1.0" encoding="utf-8"?>
<worksheet xmlns="http://schemas.openxmlformats.org/spreadsheetml/2006/main" xmlns:r="http://schemas.openxmlformats.org/officeDocument/2006/relationships">
  <dimension ref="A1:N65"/>
  <sheetViews>
    <sheetView workbookViewId="0">
      <selection activeCell="P64" sqref="P64"/>
    </sheetView>
  </sheetViews>
  <sheetFormatPr defaultRowHeight="12.75"/>
  <cols>
    <col min="1" max="1" width="4.140625" style="230" bestFit="1" customWidth="1"/>
    <col min="2" max="2" width="25" style="230" customWidth="1"/>
    <col min="3" max="3" width="9.5703125" style="230" customWidth="1"/>
    <col min="4" max="4" width="12" style="231" customWidth="1"/>
    <col min="5" max="5" width="7.7109375" style="230" customWidth="1"/>
    <col min="6" max="6" width="10.140625" style="231" customWidth="1"/>
    <col min="7" max="7" width="9.140625" style="230" customWidth="1"/>
    <col min="8" max="8" width="10" style="231" customWidth="1"/>
    <col min="9" max="9" width="8.5703125" style="230" customWidth="1"/>
    <col min="10" max="10" width="10.85546875" style="231" customWidth="1"/>
    <col min="11" max="11" width="8.42578125" style="230" customWidth="1"/>
    <col min="12" max="12" width="11.5703125" style="231" customWidth="1"/>
    <col min="13" max="13" width="9" style="230" customWidth="1"/>
    <col min="14" max="14" width="12.85546875" style="231" customWidth="1"/>
    <col min="15" max="17" width="9.140625" style="230" customWidth="1"/>
    <col min="18" max="18" width="22.7109375" style="230" customWidth="1"/>
    <col min="19" max="19" width="9.140625" style="230" customWidth="1"/>
    <col min="20" max="16384" width="9.140625" style="230"/>
  </cols>
  <sheetData>
    <row r="1" spans="1:14" ht="14.25">
      <c r="A1" s="455"/>
      <c r="B1" s="455"/>
      <c r="C1" s="455"/>
      <c r="D1" s="455"/>
      <c r="E1" s="455"/>
      <c r="F1" s="455"/>
      <c r="G1" s="455"/>
      <c r="H1" s="455"/>
      <c r="I1" s="455"/>
      <c r="J1" s="455"/>
      <c r="K1" s="455"/>
      <c r="L1" s="455"/>
      <c r="M1" s="455"/>
      <c r="N1" s="455"/>
    </row>
    <row r="2" spans="1:14" ht="14.25">
      <c r="A2" s="455" t="s">
        <v>270</v>
      </c>
      <c r="B2" s="455"/>
      <c r="C2" s="455"/>
      <c r="D2" s="455"/>
      <c r="E2" s="455"/>
      <c r="F2" s="455"/>
      <c r="G2" s="455"/>
      <c r="H2" s="455"/>
      <c r="I2" s="455"/>
      <c r="J2" s="455"/>
      <c r="K2" s="455"/>
      <c r="L2" s="455"/>
      <c r="M2" s="455"/>
      <c r="N2" s="455"/>
    </row>
    <row r="3" spans="1:14" ht="15.75">
      <c r="A3" s="456" t="s">
        <v>269</v>
      </c>
      <c r="B3" s="456"/>
      <c r="C3" s="456"/>
      <c r="D3" s="456"/>
      <c r="E3" s="456"/>
      <c r="F3" s="456"/>
      <c r="G3" s="456"/>
      <c r="H3" s="456"/>
      <c r="I3" s="456"/>
      <c r="J3" s="456"/>
      <c r="K3" s="456"/>
      <c r="L3" s="456"/>
      <c r="M3" s="456"/>
      <c r="N3" s="456"/>
    </row>
    <row r="4" spans="1:14" ht="14.25">
      <c r="A4" s="457" t="s">
        <v>268</v>
      </c>
      <c r="B4" s="457"/>
      <c r="C4" s="457"/>
      <c r="D4" s="457"/>
      <c r="E4" s="457"/>
      <c r="F4" s="457"/>
      <c r="G4" s="457"/>
      <c r="H4" s="457"/>
      <c r="I4" s="457"/>
      <c r="J4" s="457"/>
      <c r="K4" s="457"/>
      <c r="L4" s="457"/>
      <c r="M4" s="457"/>
      <c r="N4" s="457"/>
    </row>
    <row r="5" spans="1:14" ht="27.75" customHeight="1">
      <c r="A5" s="458" t="s">
        <v>267</v>
      </c>
      <c r="B5" s="460" t="s">
        <v>28</v>
      </c>
      <c r="C5" s="462" t="s">
        <v>266</v>
      </c>
      <c r="D5" s="463"/>
      <c r="E5" s="464" t="s">
        <v>122</v>
      </c>
      <c r="F5" s="465"/>
      <c r="G5" s="462" t="s">
        <v>265</v>
      </c>
      <c r="H5" s="463"/>
      <c r="I5" s="462" t="s">
        <v>264</v>
      </c>
      <c r="J5" s="463"/>
      <c r="K5" s="462" t="s">
        <v>263</v>
      </c>
      <c r="L5" s="463"/>
      <c r="M5" s="462" t="s">
        <v>262</v>
      </c>
      <c r="N5" s="463"/>
    </row>
    <row r="6" spans="1:14" ht="15">
      <c r="A6" s="459"/>
      <c r="B6" s="461"/>
      <c r="C6" t="s">
        <v>261</v>
      </c>
      <c r="D6" s="248" t="s">
        <v>260</v>
      </c>
      <c r="E6" t="s">
        <v>261</v>
      </c>
      <c r="F6" s="248" t="s">
        <v>260</v>
      </c>
      <c r="G6" t="s">
        <v>261</v>
      </c>
      <c r="H6" s="248" t="s">
        <v>260</v>
      </c>
      <c r="I6" t="s">
        <v>261</v>
      </c>
      <c r="J6" s="248" t="s">
        <v>260</v>
      </c>
      <c r="K6" t="s">
        <v>261</v>
      </c>
      <c r="L6" s="248" t="s">
        <v>260</v>
      </c>
      <c r="M6" t="s">
        <v>261</v>
      </c>
      <c r="N6" s="248" t="s">
        <v>260</v>
      </c>
    </row>
    <row r="7" spans="1:14">
      <c r="A7" s="237" t="s">
        <v>41</v>
      </c>
      <c r="B7" s="234" t="s">
        <v>259</v>
      </c>
      <c r="C7" s="239"/>
      <c r="D7" s="238"/>
      <c r="E7" s="239"/>
      <c r="F7" s="238"/>
      <c r="G7" s="239"/>
      <c r="H7" s="238"/>
      <c r="I7" s="239"/>
      <c r="J7" s="238"/>
      <c r="K7" s="239"/>
      <c r="L7" s="238"/>
      <c r="M7" s="239"/>
      <c r="N7" s="238"/>
    </row>
    <row r="8" spans="1:14">
      <c r="A8" s="235">
        <v>1</v>
      </c>
      <c r="B8" s="241" t="s">
        <v>144</v>
      </c>
      <c r="C8" s="239">
        <v>125475</v>
      </c>
      <c r="D8" s="238">
        <v>549655</v>
      </c>
      <c r="E8" s="239">
        <v>54420</v>
      </c>
      <c r="F8" s="238">
        <v>131153</v>
      </c>
      <c r="G8" s="239">
        <v>37437</v>
      </c>
      <c r="H8" s="238">
        <v>180939</v>
      </c>
      <c r="I8" s="239">
        <v>2828</v>
      </c>
      <c r="J8" s="238">
        <v>1914</v>
      </c>
      <c r="K8" s="239">
        <v>11579</v>
      </c>
      <c r="L8" s="238">
        <v>195973</v>
      </c>
      <c r="M8" s="239">
        <v>1473278</v>
      </c>
      <c r="N8" s="238">
        <v>6498500</v>
      </c>
    </row>
    <row r="9" spans="1:14">
      <c r="A9" s="235">
        <v>2</v>
      </c>
      <c r="B9" s="241" t="s">
        <v>143</v>
      </c>
      <c r="C9" s="239">
        <v>60630</v>
      </c>
      <c r="D9" s="238">
        <v>253467</v>
      </c>
      <c r="E9" s="239">
        <v>18565</v>
      </c>
      <c r="F9" s="238">
        <v>26182</v>
      </c>
      <c r="G9" s="239">
        <v>13690</v>
      </c>
      <c r="H9" s="238">
        <v>61814</v>
      </c>
      <c r="I9" s="239">
        <v>5916</v>
      </c>
      <c r="J9" s="238">
        <v>9312</v>
      </c>
      <c r="K9" s="239">
        <v>6167</v>
      </c>
      <c r="L9" s="238">
        <v>126614</v>
      </c>
      <c r="M9" s="239">
        <v>489573</v>
      </c>
      <c r="N9" s="238">
        <v>2667199.77</v>
      </c>
    </row>
    <row r="10" spans="1:14">
      <c r="A10" s="235">
        <v>3</v>
      </c>
      <c r="B10" s="241" t="s">
        <v>142</v>
      </c>
      <c r="C10" s="239">
        <v>171304</v>
      </c>
      <c r="D10" s="238">
        <v>287331</v>
      </c>
      <c r="E10" s="239">
        <v>39526</v>
      </c>
      <c r="F10" s="238">
        <v>59641</v>
      </c>
      <c r="G10" s="239">
        <v>47256</v>
      </c>
      <c r="H10" s="238">
        <v>81637</v>
      </c>
      <c r="I10" s="239">
        <v>10256</v>
      </c>
      <c r="J10" s="238">
        <v>53598</v>
      </c>
      <c r="K10" s="239">
        <v>4512</v>
      </c>
      <c r="L10" s="238">
        <v>282</v>
      </c>
      <c r="M10" s="239">
        <v>972860</v>
      </c>
      <c r="N10" s="238">
        <v>3659428</v>
      </c>
    </row>
    <row r="11" spans="1:14" s="245" customFormat="1">
      <c r="A11" s="247">
        <v>4</v>
      </c>
      <c r="B11" s="246" t="s">
        <v>141</v>
      </c>
      <c r="C11" s="239">
        <v>494784</v>
      </c>
      <c r="D11" s="238">
        <v>661786</v>
      </c>
      <c r="E11" s="239">
        <v>382410</v>
      </c>
      <c r="F11" s="238">
        <v>473580</v>
      </c>
      <c r="G11" s="239">
        <v>53155</v>
      </c>
      <c r="H11" s="238">
        <v>93361</v>
      </c>
      <c r="I11" s="239">
        <v>25120</v>
      </c>
      <c r="J11" s="238">
        <v>12560</v>
      </c>
      <c r="K11" s="239">
        <v>14520</v>
      </c>
      <c r="L11" s="238">
        <v>25900</v>
      </c>
      <c r="M11" s="239">
        <v>1760175</v>
      </c>
      <c r="N11" s="238">
        <v>10214366.199999999</v>
      </c>
    </row>
    <row r="12" spans="1:14">
      <c r="A12" s="235">
        <v>5</v>
      </c>
      <c r="B12" s="241" t="s">
        <v>140</v>
      </c>
      <c r="C12" s="239">
        <v>95684</v>
      </c>
      <c r="D12" s="238">
        <v>130549</v>
      </c>
      <c r="E12" s="239">
        <v>25482</v>
      </c>
      <c r="F12" s="238">
        <v>31481</v>
      </c>
      <c r="G12" s="239">
        <v>6602</v>
      </c>
      <c r="H12" s="238">
        <v>17846</v>
      </c>
      <c r="I12" s="239">
        <v>606</v>
      </c>
      <c r="J12" s="238">
        <v>242</v>
      </c>
      <c r="K12" s="239">
        <v>33993</v>
      </c>
      <c r="L12" s="238">
        <v>51944</v>
      </c>
      <c r="M12" s="239">
        <v>638755</v>
      </c>
      <c r="N12" s="238">
        <v>3114740.5183826</v>
      </c>
    </row>
    <row r="13" spans="1:14">
      <c r="A13" s="237"/>
      <c r="B13" s="234" t="s">
        <v>258</v>
      </c>
      <c r="C13" s="233">
        <f t="shared" ref="C13:N13" si="0">SUM(C8:C12)</f>
        <v>947877</v>
      </c>
      <c r="D13" s="232">
        <f t="shared" si="0"/>
        <v>1882788</v>
      </c>
      <c r="E13" s="233">
        <f t="shared" si="0"/>
        <v>520403</v>
      </c>
      <c r="F13" s="232">
        <f t="shared" si="0"/>
        <v>722037</v>
      </c>
      <c r="G13" s="233">
        <f t="shared" si="0"/>
        <v>158140</v>
      </c>
      <c r="H13" s="232">
        <f t="shared" si="0"/>
        <v>435597</v>
      </c>
      <c r="I13" s="233">
        <f t="shared" si="0"/>
        <v>44726</v>
      </c>
      <c r="J13" s="232">
        <f t="shared" si="0"/>
        <v>77626</v>
      </c>
      <c r="K13" s="233">
        <f t="shared" si="0"/>
        <v>70771</v>
      </c>
      <c r="L13" s="232">
        <f t="shared" si="0"/>
        <v>400713</v>
      </c>
      <c r="M13" s="233">
        <f t="shared" si="0"/>
        <v>5334641</v>
      </c>
      <c r="N13" s="232">
        <f t="shared" si="0"/>
        <v>26154234.4883826</v>
      </c>
    </row>
    <row r="14" spans="1:14">
      <c r="A14" s="237" t="s">
        <v>257</v>
      </c>
      <c r="B14" s="234" t="s">
        <v>256</v>
      </c>
      <c r="C14" s="239"/>
      <c r="D14" s="238"/>
      <c r="E14" s="239"/>
      <c r="F14" s="238"/>
      <c r="G14" s="239"/>
      <c r="H14" s="238"/>
      <c r="I14" s="239"/>
      <c r="J14" s="238"/>
      <c r="K14" s="239"/>
      <c r="L14" s="238"/>
      <c r="M14" s="239"/>
      <c r="N14" s="238"/>
    </row>
    <row r="15" spans="1:14" ht="15.75">
      <c r="A15" s="243">
        <v>1</v>
      </c>
      <c r="B15" s="242" t="s">
        <v>139</v>
      </c>
      <c r="C15" s="239">
        <v>1301</v>
      </c>
      <c r="D15" s="238">
        <v>17869.189999999999</v>
      </c>
      <c r="E15" s="239">
        <v>313</v>
      </c>
      <c r="F15" s="238">
        <v>985.12</v>
      </c>
      <c r="G15" s="239">
        <v>254</v>
      </c>
      <c r="H15" s="238">
        <v>1954.32</v>
      </c>
      <c r="I15" s="239">
        <v>258</v>
      </c>
      <c r="J15" s="238">
        <v>5785.01</v>
      </c>
      <c r="K15" s="239">
        <v>383</v>
      </c>
      <c r="L15" s="238">
        <v>8674.42</v>
      </c>
      <c r="M15" s="239">
        <v>29579</v>
      </c>
      <c r="N15" s="238">
        <v>287853</v>
      </c>
    </row>
    <row r="16" spans="1:14" ht="15.75">
      <c r="A16" s="243">
        <v>2</v>
      </c>
      <c r="B16" s="242" t="s">
        <v>138</v>
      </c>
      <c r="C16" s="239">
        <v>2341</v>
      </c>
      <c r="D16" s="238">
        <v>12882</v>
      </c>
      <c r="E16" s="239">
        <v>375</v>
      </c>
      <c r="F16" s="238">
        <v>885</v>
      </c>
      <c r="G16" s="239">
        <v>788</v>
      </c>
      <c r="H16" s="238">
        <v>5930</v>
      </c>
      <c r="I16" s="239">
        <v>22</v>
      </c>
      <c r="J16" s="238">
        <v>62</v>
      </c>
      <c r="K16" s="239">
        <v>700</v>
      </c>
      <c r="L16" s="238">
        <v>800</v>
      </c>
      <c r="M16" s="239">
        <v>61771</v>
      </c>
      <c r="N16" s="238">
        <v>660879</v>
      </c>
    </row>
    <row r="17" spans="1:14" ht="15.75">
      <c r="A17" s="243">
        <v>3</v>
      </c>
      <c r="B17" s="242" t="s">
        <v>137</v>
      </c>
      <c r="C17" s="239">
        <v>8125</v>
      </c>
      <c r="D17" s="238">
        <v>28787</v>
      </c>
      <c r="E17" s="239">
        <v>4713</v>
      </c>
      <c r="F17" s="238">
        <v>7548</v>
      </c>
      <c r="G17" s="239">
        <v>1382</v>
      </c>
      <c r="H17" s="238">
        <v>7755</v>
      </c>
      <c r="I17" s="239">
        <v>206</v>
      </c>
      <c r="J17" s="238">
        <v>213</v>
      </c>
      <c r="K17" s="239">
        <v>1082</v>
      </c>
      <c r="L17" s="238">
        <v>11385</v>
      </c>
      <c r="M17" s="239">
        <v>75707</v>
      </c>
      <c r="N17" s="238">
        <v>1004735</v>
      </c>
    </row>
    <row r="18" spans="1:14" ht="15.75">
      <c r="A18" s="243">
        <v>4</v>
      </c>
      <c r="B18" s="244" t="s">
        <v>136</v>
      </c>
      <c r="C18" s="239">
        <v>9308</v>
      </c>
      <c r="D18" s="238">
        <v>156110</v>
      </c>
      <c r="E18" s="239">
        <v>4932</v>
      </c>
      <c r="F18" s="238">
        <v>15474</v>
      </c>
      <c r="G18" s="239">
        <v>1561</v>
      </c>
      <c r="H18" s="238">
        <v>9400</v>
      </c>
      <c r="I18" s="239">
        <v>1010</v>
      </c>
      <c r="J18" s="238">
        <v>90115</v>
      </c>
      <c r="K18" s="239">
        <v>1325</v>
      </c>
      <c r="L18" s="238">
        <v>39021</v>
      </c>
      <c r="M18" s="239">
        <v>126019</v>
      </c>
      <c r="N18" s="238">
        <v>1245221</v>
      </c>
    </row>
    <row r="19" spans="1:14" ht="15.75">
      <c r="A19" s="243">
        <v>5</v>
      </c>
      <c r="B19" s="244" t="s">
        <v>135</v>
      </c>
      <c r="C19" s="239">
        <v>5094</v>
      </c>
      <c r="D19" s="238">
        <v>30381</v>
      </c>
      <c r="E19" s="239">
        <v>1030</v>
      </c>
      <c r="F19" s="238">
        <v>4245</v>
      </c>
      <c r="G19" s="239">
        <v>2293</v>
      </c>
      <c r="H19" s="238">
        <v>13942</v>
      </c>
      <c r="I19" s="239">
        <v>49</v>
      </c>
      <c r="J19" s="238">
        <v>151</v>
      </c>
      <c r="K19" s="239">
        <v>586</v>
      </c>
      <c r="L19" s="238">
        <v>9627</v>
      </c>
      <c r="M19" s="239">
        <v>28265</v>
      </c>
      <c r="N19" s="238">
        <v>451225</v>
      </c>
    </row>
    <row r="20" spans="1:14" ht="15.75">
      <c r="A20" s="243">
        <v>6</v>
      </c>
      <c r="B20" s="242" t="s">
        <v>134</v>
      </c>
      <c r="C20" s="239">
        <v>10473</v>
      </c>
      <c r="D20" s="238">
        <v>20093</v>
      </c>
      <c r="E20" s="239">
        <v>2756</v>
      </c>
      <c r="F20" s="238">
        <v>4404</v>
      </c>
      <c r="G20" s="239">
        <v>3458</v>
      </c>
      <c r="H20" s="238">
        <v>5963</v>
      </c>
      <c r="I20" s="239">
        <v>760</v>
      </c>
      <c r="J20" s="238">
        <v>2418</v>
      </c>
      <c r="K20" s="239">
        <v>1150</v>
      </c>
      <c r="L20" s="238">
        <v>3206</v>
      </c>
      <c r="M20" s="239">
        <v>61107</v>
      </c>
      <c r="N20" s="238">
        <v>491059</v>
      </c>
    </row>
    <row r="21" spans="1:14" ht="15.75">
      <c r="A21" s="243">
        <v>7</v>
      </c>
      <c r="B21" s="244" t="s">
        <v>133</v>
      </c>
      <c r="C21" s="239">
        <v>2989</v>
      </c>
      <c r="D21" s="238">
        <v>22317</v>
      </c>
      <c r="E21" s="239">
        <v>645</v>
      </c>
      <c r="F21" s="238">
        <v>2240</v>
      </c>
      <c r="G21" s="239">
        <v>1620</v>
      </c>
      <c r="H21" s="238">
        <v>4501</v>
      </c>
      <c r="I21" s="239">
        <v>236</v>
      </c>
      <c r="J21" s="238">
        <v>560</v>
      </c>
      <c r="K21" s="239">
        <v>488</v>
      </c>
      <c r="L21" s="238">
        <v>15016</v>
      </c>
      <c r="M21" s="239">
        <v>14580</v>
      </c>
      <c r="N21" s="238">
        <v>129769.2</v>
      </c>
    </row>
    <row r="22" spans="1:14" ht="15.75">
      <c r="A22" s="243">
        <v>8</v>
      </c>
      <c r="B22" s="244" t="s">
        <v>132</v>
      </c>
      <c r="C22" s="239">
        <v>4058</v>
      </c>
      <c r="D22" s="238">
        <v>13620</v>
      </c>
      <c r="E22" s="239">
        <v>952</v>
      </c>
      <c r="F22" s="238">
        <v>3578</v>
      </c>
      <c r="G22" s="239">
        <v>867</v>
      </c>
      <c r="H22" s="238">
        <v>3254</v>
      </c>
      <c r="I22" s="239">
        <v>461</v>
      </c>
      <c r="J22" s="238">
        <v>1247</v>
      </c>
      <c r="K22" s="239">
        <v>472</v>
      </c>
      <c r="L22" s="238">
        <v>852</v>
      </c>
      <c r="M22" s="239">
        <v>69029</v>
      </c>
      <c r="N22" s="238">
        <v>714347.51</v>
      </c>
    </row>
    <row r="23" spans="1:14" ht="15.75">
      <c r="A23" s="243">
        <v>9</v>
      </c>
      <c r="B23" s="244" t="s">
        <v>131</v>
      </c>
      <c r="C23" s="239">
        <v>15256</v>
      </c>
      <c r="D23" s="238">
        <v>43280.53</v>
      </c>
      <c r="E23" s="239">
        <v>5758</v>
      </c>
      <c r="F23" s="238">
        <v>6551</v>
      </c>
      <c r="G23" s="239">
        <v>4732</v>
      </c>
      <c r="H23" s="238">
        <v>10763.53</v>
      </c>
      <c r="I23" s="239">
        <v>2113</v>
      </c>
      <c r="J23" s="238">
        <v>2201</v>
      </c>
      <c r="K23" s="239">
        <v>1205</v>
      </c>
      <c r="L23" s="238">
        <v>20217</v>
      </c>
      <c r="M23" s="239">
        <v>151352</v>
      </c>
      <c r="N23" s="238">
        <v>547900.12</v>
      </c>
    </row>
    <row r="24" spans="1:14" ht="15.75">
      <c r="A24" s="243">
        <v>10</v>
      </c>
      <c r="B24" s="244" t="s">
        <v>130</v>
      </c>
      <c r="C24" s="239">
        <v>2296</v>
      </c>
      <c r="D24" s="238">
        <v>43282.15</v>
      </c>
      <c r="E24" s="239">
        <v>796</v>
      </c>
      <c r="F24" s="238">
        <v>3333.54</v>
      </c>
      <c r="G24" s="239">
        <v>997</v>
      </c>
      <c r="H24" s="238">
        <v>2228.54</v>
      </c>
      <c r="I24" s="239">
        <v>29</v>
      </c>
      <c r="J24" s="238">
        <v>13.45</v>
      </c>
      <c r="K24" s="239">
        <v>165</v>
      </c>
      <c r="L24" s="238">
        <v>36819</v>
      </c>
      <c r="M24" s="239">
        <v>16485</v>
      </c>
      <c r="N24" s="238">
        <v>266656.42</v>
      </c>
    </row>
    <row r="25" spans="1:14" ht="15.75">
      <c r="A25" s="243">
        <v>11</v>
      </c>
      <c r="B25" s="244" t="s">
        <v>129</v>
      </c>
      <c r="C25" s="239">
        <v>9425</v>
      </c>
      <c r="D25" s="238">
        <v>318635</v>
      </c>
      <c r="E25" s="239">
        <v>3179</v>
      </c>
      <c r="F25" s="238">
        <v>5815</v>
      </c>
      <c r="G25" s="239">
        <v>2602</v>
      </c>
      <c r="H25" s="238">
        <v>12394</v>
      </c>
      <c r="I25" s="239">
        <v>625</v>
      </c>
      <c r="J25" s="238">
        <v>1902</v>
      </c>
      <c r="K25" s="239">
        <v>298</v>
      </c>
      <c r="L25" s="238">
        <v>289565</v>
      </c>
      <c r="M25" s="239">
        <v>56069</v>
      </c>
      <c r="N25" s="238">
        <v>1195451.01</v>
      </c>
    </row>
    <row r="26" spans="1:14" ht="15.75">
      <c r="A26" s="243">
        <v>12</v>
      </c>
      <c r="B26" s="244" t="s">
        <v>128</v>
      </c>
      <c r="C26" s="239">
        <v>349</v>
      </c>
      <c r="D26" s="238">
        <v>12660</v>
      </c>
      <c r="E26" s="239">
        <v>58</v>
      </c>
      <c r="F26" s="238">
        <v>3</v>
      </c>
      <c r="G26" s="239">
        <v>174</v>
      </c>
      <c r="H26" s="238">
        <v>159</v>
      </c>
      <c r="I26" s="239">
        <v>11</v>
      </c>
      <c r="J26" s="238">
        <v>218</v>
      </c>
      <c r="K26" s="239">
        <v>10</v>
      </c>
      <c r="L26" s="238">
        <v>11587</v>
      </c>
      <c r="M26" s="239">
        <v>2770</v>
      </c>
      <c r="N26" s="238">
        <v>187747</v>
      </c>
    </row>
    <row r="27" spans="1:14" ht="15.75">
      <c r="A27" s="243">
        <v>13</v>
      </c>
      <c r="B27" s="244" t="s">
        <v>127</v>
      </c>
      <c r="C27" s="239">
        <v>3250</v>
      </c>
      <c r="D27" s="238">
        <v>24316</v>
      </c>
      <c r="E27" s="239">
        <v>1099</v>
      </c>
      <c r="F27" s="238">
        <v>1827</v>
      </c>
      <c r="G27" s="239">
        <v>551</v>
      </c>
      <c r="H27" s="238">
        <v>7689</v>
      </c>
      <c r="I27" s="239">
        <v>125</v>
      </c>
      <c r="J27" s="238">
        <v>132</v>
      </c>
      <c r="K27" s="239">
        <v>663</v>
      </c>
      <c r="L27" s="238">
        <v>2433</v>
      </c>
      <c r="M27" s="239">
        <v>19879</v>
      </c>
      <c r="N27" s="238">
        <v>301697</v>
      </c>
    </row>
    <row r="28" spans="1:14" ht="15.75">
      <c r="A28" s="243">
        <v>14</v>
      </c>
      <c r="B28" s="244" t="s">
        <v>126</v>
      </c>
      <c r="C28" s="239">
        <v>23267</v>
      </c>
      <c r="D28" s="238">
        <v>30461</v>
      </c>
      <c r="E28" s="239">
        <v>8085</v>
      </c>
      <c r="F28" s="238">
        <v>12133.5</v>
      </c>
      <c r="G28" s="239">
        <v>5383</v>
      </c>
      <c r="H28" s="238">
        <v>8345.1</v>
      </c>
      <c r="I28" s="239">
        <v>44</v>
      </c>
      <c r="J28" s="238">
        <v>1.38</v>
      </c>
      <c r="K28" s="239">
        <v>0</v>
      </c>
      <c r="L28" s="238">
        <v>0</v>
      </c>
      <c r="M28" s="239">
        <v>210656</v>
      </c>
      <c r="N28" s="238">
        <v>1335893.2309928001</v>
      </c>
    </row>
    <row r="29" spans="1:14" ht="15.75">
      <c r="A29" s="243">
        <v>15</v>
      </c>
      <c r="B29" s="244" t="s">
        <v>125</v>
      </c>
      <c r="C29" s="239">
        <v>271</v>
      </c>
      <c r="D29" s="238">
        <v>32043</v>
      </c>
      <c r="E29" s="239">
        <v>5</v>
      </c>
      <c r="F29" s="238">
        <v>17</v>
      </c>
      <c r="G29" s="239">
        <v>149</v>
      </c>
      <c r="H29" s="238">
        <v>204</v>
      </c>
      <c r="I29" s="239">
        <v>0</v>
      </c>
      <c r="J29" s="238">
        <v>0</v>
      </c>
      <c r="K29" s="239">
        <v>57</v>
      </c>
      <c r="L29" s="238">
        <v>30666</v>
      </c>
      <c r="M29" s="239">
        <v>6338</v>
      </c>
      <c r="N29" s="238">
        <v>184829</v>
      </c>
    </row>
    <row r="30" spans="1:14" ht="15.75">
      <c r="A30" s="243">
        <v>16</v>
      </c>
      <c r="B30" s="244" t="s">
        <v>124</v>
      </c>
      <c r="C30" s="239">
        <v>1894</v>
      </c>
      <c r="D30" s="238">
        <v>22613.98</v>
      </c>
      <c r="E30" s="239">
        <v>293</v>
      </c>
      <c r="F30" s="238">
        <v>10800.51</v>
      </c>
      <c r="G30" s="239">
        <v>438</v>
      </c>
      <c r="H30" s="238">
        <v>8603.2800000000007</v>
      </c>
      <c r="I30" s="239">
        <v>0</v>
      </c>
      <c r="J30" s="238">
        <v>0</v>
      </c>
      <c r="K30" s="239">
        <v>179</v>
      </c>
      <c r="L30" s="238">
        <v>0</v>
      </c>
      <c r="M30" s="239">
        <v>146863</v>
      </c>
      <c r="N30" s="238">
        <v>1036648.7244605999</v>
      </c>
    </row>
    <row r="31" spans="1:14" ht="15.75">
      <c r="A31" s="243"/>
      <c r="B31" s="240" t="s">
        <v>37</v>
      </c>
      <c r="C31" s="233">
        <f t="shared" ref="C31:N31" si="1">SUM(C15:C30)</f>
        <v>99697</v>
      </c>
      <c r="D31" s="232">
        <f t="shared" si="1"/>
        <v>829350.85</v>
      </c>
      <c r="E31" s="233">
        <f t="shared" si="1"/>
        <v>34989</v>
      </c>
      <c r="F31" s="232">
        <f t="shared" si="1"/>
        <v>79839.67</v>
      </c>
      <c r="G31" s="233">
        <f t="shared" si="1"/>
        <v>27249</v>
      </c>
      <c r="H31" s="232">
        <f t="shared" si="1"/>
        <v>103085.77</v>
      </c>
      <c r="I31" s="233">
        <f t="shared" si="1"/>
        <v>5949</v>
      </c>
      <c r="J31" s="232">
        <f t="shared" si="1"/>
        <v>105018.84</v>
      </c>
      <c r="K31" s="233">
        <f t="shared" si="1"/>
        <v>8763</v>
      </c>
      <c r="L31" s="232">
        <f t="shared" si="1"/>
        <v>479868.42</v>
      </c>
      <c r="M31" s="233">
        <f t="shared" si="1"/>
        <v>1076469</v>
      </c>
      <c r="N31" s="232">
        <f t="shared" si="1"/>
        <v>10041911.215453399</v>
      </c>
    </row>
    <row r="32" spans="1:14">
      <c r="A32" s="237" t="s">
        <v>18</v>
      </c>
      <c r="B32" s="234" t="s">
        <v>255</v>
      </c>
      <c r="C32" s="239"/>
      <c r="D32" s="238"/>
      <c r="E32" s="239"/>
      <c r="F32" s="238"/>
      <c r="G32" s="239"/>
      <c r="H32" s="238"/>
      <c r="I32" s="239"/>
      <c r="J32" s="238"/>
      <c r="K32" s="239"/>
      <c r="L32" s="238"/>
      <c r="M32" s="239"/>
      <c r="N32" s="238"/>
    </row>
    <row r="33" spans="1:14">
      <c r="A33" s="235">
        <v>1</v>
      </c>
      <c r="B33" s="241" t="s">
        <v>113</v>
      </c>
      <c r="C33" s="239">
        <v>21843</v>
      </c>
      <c r="D33" s="238">
        <v>56359</v>
      </c>
      <c r="E33" s="239">
        <v>8713</v>
      </c>
      <c r="F33" s="238">
        <v>13202</v>
      </c>
      <c r="G33" s="239">
        <v>4272</v>
      </c>
      <c r="H33" s="238">
        <v>11574</v>
      </c>
      <c r="I33" s="239">
        <v>162</v>
      </c>
      <c r="J33" s="238">
        <v>1006</v>
      </c>
      <c r="K33" s="239">
        <v>2764</v>
      </c>
      <c r="L33" s="238">
        <v>22755</v>
      </c>
      <c r="M33" s="239">
        <v>337641</v>
      </c>
      <c r="N33" s="238">
        <v>1917251.3097526999</v>
      </c>
    </row>
    <row r="34" spans="1:14">
      <c r="A34" s="235">
        <v>2</v>
      </c>
      <c r="B34" s="241" t="s">
        <v>112</v>
      </c>
      <c r="C34" s="239">
        <v>6765</v>
      </c>
      <c r="D34" s="238">
        <v>14793.795259099999</v>
      </c>
      <c r="E34" s="239">
        <v>2861</v>
      </c>
      <c r="F34" s="238">
        <v>2736.31</v>
      </c>
      <c r="G34" s="239">
        <v>195</v>
      </c>
      <c r="H34" s="238">
        <v>4676.97</v>
      </c>
      <c r="I34" s="239">
        <v>7</v>
      </c>
      <c r="J34" s="238">
        <v>3.9107961000000002</v>
      </c>
      <c r="K34" s="239">
        <v>606</v>
      </c>
      <c r="L34" s="238">
        <v>4315.0637200000001</v>
      </c>
      <c r="M34" s="239">
        <v>137313</v>
      </c>
      <c r="N34" s="238">
        <v>1260195.48992827</v>
      </c>
    </row>
    <row r="35" spans="1:14">
      <c r="A35" s="235">
        <v>3</v>
      </c>
      <c r="B35" s="241" t="s">
        <v>111</v>
      </c>
      <c r="C35" s="239">
        <v>891</v>
      </c>
      <c r="D35" s="238">
        <v>2943</v>
      </c>
      <c r="E35" s="239">
        <v>9</v>
      </c>
      <c r="F35" s="238">
        <v>30</v>
      </c>
      <c r="G35" s="239">
        <v>594</v>
      </c>
      <c r="H35" s="238">
        <v>876</v>
      </c>
      <c r="I35" s="239">
        <v>0</v>
      </c>
      <c r="J35" s="238">
        <v>0</v>
      </c>
      <c r="K35" s="239">
        <v>283</v>
      </c>
      <c r="L35" s="238">
        <v>2024</v>
      </c>
      <c r="M35" s="239">
        <v>12152</v>
      </c>
      <c r="N35" s="238">
        <v>48757.22</v>
      </c>
    </row>
    <row r="36" spans="1:14">
      <c r="A36" s="235">
        <v>4</v>
      </c>
      <c r="B36" s="241" t="s">
        <v>110</v>
      </c>
      <c r="C36" s="239">
        <v>190</v>
      </c>
      <c r="D36" s="238">
        <v>1756.98</v>
      </c>
      <c r="E36" s="239">
        <v>67</v>
      </c>
      <c r="F36" s="238">
        <v>276.79000000000002</v>
      </c>
      <c r="G36" s="239">
        <v>51</v>
      </c>
      <c r="H36" s="238">
        <v>1108.92</v>
      </c>
      <c r="I36" s="239">
        <v>10</v>
      </c>
      <c r="J36" s="238">
        <v>10.42</v>
      </c>
      <c r="K36" s="239">
        <v>54</v>
      </c>
      <c r="L36" s="238">
        <v>333.54</v>
      </c>
      <c r="M36" s="239">
        <v>8268</v>
      </c>
      <c r="N36" s="238">
        <v>128851.079096</v>
      </c>
    </row>
    <row r="37" spans="1:14">
      <c r="A37" s="235">
        <v>5</v>
      </c>
      <c r="B37" s="241" t="s">
        <v>109</v>
      </c>
      <c r="C37" s="239">
        <v>144</v>
      </c>
      <c r="D37" s="238">
        <v>3476.04</v>
      </c>
      <c r="E37" s="239">
        <v>0</v>
      </c>
      <c r="F37" s="238">
        <v>0</v>
      </c>
      <c r="G37" s="239">
        <v>9</v>
      </c>
      <c r="H37" s="238">
        <v>199.29</v>
      </c>
      <c r="I37" s="239">
        <v>54</v>
      </c>
      <c r="J37" s="238">
        <v>141.44</v>
      </c>
      <c r="K37" s="239">
        <v>74</v>
      </c>
      <c r="L37" s="238">
        <v>3056.35</v>
      </c>
      <c r="M37" s="239">
        <v>4419</v>
      </c>
      <c r="N37" s="238">
        <v>44681</v>
      </c>
    </row>
    <row r="38" spans="1:14">
      <c r="A38" s="235">
        <v>6</v>
      </c>
      <c r="B38" s="241" t="s">
        <v>108</v>
      </c>
      <c r="C38" s="239">
        <v>1571</v>
      </c>
      <c r="D38" s="238">
        <v>10262.49</v>
      </c>
      <c r="E38" s="239">
        <v>635</v>
      </c>
      <c r="F38" s="238">
        <v>3133</v>
      </c>
      <c r="G38" s="239">
        <v>243</v>
      </c>
      <c r="H38" s="238">
        <v>3612</v>
      </c>
      <c r="I38" s="239">
        <v>7</v>
      </c>
      <c r="J38" s="238">
        <v>8.17</v>
      </c>
      <c r="K38" s="239">
        <v>505</v>
      </c>
      <c r="L38" s="238">
        <v>2515.25</v>
      </c>
      <c r="M38" s="239">
        <v>103797</v>
      </c>
      <c r="N38" s="238">
        <v>734722.19</v>
      </c>
    </row>
    <row r="39" spans="1:14">
      <c r="A39" s="235">
        <v>7</v>
      </c>
      <c r="B39" s="241" t="s">
        <v>107</v>
      </c>
      <c r="C39" s="239">
        <v>832</v>
      </c>
      <c r="D39" s="238">
        <v>42746</v>
      </c>
      <c r="E39" s="239">
        <v>1</v>
      </c>
      <c r="F39" s="238">
        <v>32</v>
      </c>
      <c r="G39" s="239">
        <v>39</v>
      </c>
      <c r="H39" s="238">
        <v>558</v>
      </c>
      <c r="I39" s="239">
        <v>47</v>
      </c>
      <c r="J39" s="238">
        <v>596</v>
      </c>
      <c r="K39" s="239">
        <v>711</v>
      </c>
      <c r="L39" s="238">
        <v>41304</v>
      </c>
      <c r="M39" s="239">
        <v>3738</v>
      </c>
      <c r="N39" s="238">
        <v>272064</v>
      </c>
    </row>
    <row r="40" spans="1:14">
      <c r="A40" s="235">
        <v>8</v>
      </c>
      <c r="B40" s="241" t="s">
        <v>106</v>
      </c>
      <c r="C40" s="239">
        <v>1016</v>
      </c>
      <c r="D40" s="238">
        <v>4670</v>
      </c>
      <c r="E40" s="239">
        <v>357</v>
      </c>
      <c r="F40" s="238">
        <v>1295</v>
      </c>
      <c r="G40" s="239">
        <v>295</v>
      </c>
      <c r="H40" s="238">
        <v>1088</v>
      </c>
      <c r="I40" s="239">
        <v>171</v>
      </c>
      <c r="J40" s="238">
        <v>895</v>
      </c>
      <c r="K40" s="239">
        <v>169</v>
      </c>
      <c r="L40" s="238">
        <v>862</v>
      </c>
      <c r="M40" s="239">
        <v>33392</v>
      </c>
      <c r="N40" s="238">
        <v>264750</v>
      </c>
    </row>
    <row r="41" spans="1:14">
      <c r="A41" s="235">
        <v>9</v>
      </c>
      <c r="B41" s="241" t="s">
        <v>105</v>
      </c>
      <c r="C41" s="239">
        <v>397</v>
      </c>
      <c r="D41" s="238">
        <v>3528</v>
      </c>
      <c r="E41" s="239">
        <v>6</v>
      </c>
      <c r="F41" s="238">
        <v>8</v>
      </c>
      <c r="G41" s="239">
        <v>80</v>
      </c>
      <c r="H41" s="238">
        <v>796</v>
      </c>
      <c r="I41" s="239">
        <v>110</v>
      </c>
      <c r="J41" s="238">
        <v>1109</v>
      </c>
      <c r="K41" s="239">
        <v>195</v>
      </c>
      <c r="L41" s="238">
        <v>1578</v>
      </c>
      <c r="M41" s="239">
        <v>14975</v>
      </c>
      <c r="N41" s="238">
        <v>381062.62</v>
      </c>
    </row>
    <row r="42" spans="1:14">
      <c r="A42" s="235">
        <v>10</v>
      </c>
      <c r="B42" s="241" t="s">
        <v>104</v>
      </c>
      <c r="C42" s="239">
        <v>33807</v>
      </c>
      <c r="D42" s="238">
        <v>8959.83</v>
      </c>
      <c r="E42" s="239">
        <v>8395</v>
      </c>
      <c r="F42" s="238">
        <v>1477.06</v>
      </c>
      <c r="G42" s="239">
        <v>5303</v>
      </c>
      <c r="H42" s="238">
        <v>600.73</v>
      </c>
      <c r="I42" s="239">
        <v>1020</v>
      </c>
      <c r="J42" s="238">
        <v>60.17</v>
      </c>
      <c r="K42" s="239">
        <v>1615</v>
      </c>
      <c r="L42" s="238">
        <v>5594.72</v>
      </c>
      <c r="M42" s="239">
        <v>153444</v>
      </c>
      <c r="N42" s="238">
        <v>259263.711851281</v>
      </c>
    </row>
    <row r="43" spans="1:14">
      <c r="A43" s="235">
        <v>11</v>
      </c>
      <c r="B43" s="241" t="s">
        <v>103</v>
      </c>
      <c r="C43" s="239">
        <v>343</v>
      </c>
      <c r="D43" s="238">
        <v>1896</v>
      </c>
      <c r="E43" s="239">
        <v>0</v>
      </c>
      <c r="F43" s="238">
        <v>0</v>
      </c>
      <c r="G43" s="239">
        <v>0</v>
      </c>
      <c r="H43" s="238">
        <v>0</v>
      </c>
      <c r="I43" s="239">
        <v>128</v>
      </c>
      <c r="J43" s="238">
        <v>468</v>
      </c>
      <c r="K43" s="239">
        <v>174</v>
      </c>
      <c r="L43" s="238">
        <v>826</v>
      </c>
      <c r="M43" s="239">
        <v>50509</v>
      </c>
      <c r="N43" s="238">
        <v>314226</v>
      </c>
    </row>
    <row r="44" spans="1:14">
      <c r="A44" s="235">
        <v>12</v>
      </c>
      <c r="B44" s="241" t="s">
        <v>102</v>
      </c>
      <c r="C44" s="239">
        <v>176</v>
      </c>
      <c r="D44" s="238">
        <v>2908.91</v>
      </c>
      <c r="E44" s="239">
        <v>29</v>
      </c>
      <c r="F44" s="238">
        <v>162.26</v>
      </c>
      <c r="G44" s="239">
        <v>62</v>
      </c>
      <c r="H44" s="238">
        <v>2518.7800000000002</v>
      </c>
      <c r="I44" s="239">
        <v>1</v>
      </c>
      <c r="J44" s="238">
        <v>7.0000000000000007E-2</v>
      </c>
      <c r="K44" s="239">
        <v>28</v>
      </c>
      <c r="L44" s="238">
        <v>121.8</v>
      </c>
      <c r="M44" s="239">
        <v>5468</v>
      </c>
      <c r="N44" s="238">
        <v>53205.46</v>
      </c>
    </row>
    <row r="45" spans="1:14">
      <c r="A45" s="235">
        <v>13</v>
      </c>
      <c r="B45" s="241" t="s">
        <v>101</v>
      </c>
      <c r="C45" s="239">
        <v>5971</v>
      </c>
      <c r="D45" s="238">
        <v>5526.06</v>
      </c>
      <c r="E45" s="239">
        <v>1185</v>
      </c>
      <c r="F45" s="238">
        <v>751.87</v>
      </c>
      <c r="G45" s="239">
        <v>1553</v>
      </c>
      <c r="H45" s="238">
        <v>807.72</v>
      </c>
      <c r="I45" s="239">
        <v>0</v>
      </c>
      <c r="J45" s="238">
        <v>0</v>
      </c>
      <c r="K45" s="239">
        <v>1567</v>
      </c>
      <c r="L45" s="238">
        <v>3078.03</v>
      </c>
      <c r="M45" s="239">
        <v>93865</v>
      </c>
      <c r="N45" s="238">
        <v>611253.88973386202</v>
      </c>
    </row>
    <row r="46" spans="1:14">
      <c r="A46" s="235">
        <v>14</v>
      </c>
      <c r="B46" s="241" t="s">
        <v>100</v>
      </c>
      <c r="C46" s="239">
        <v>55337</v>
      </c>
      <c r="D46" s="238">
        <v>38755.870000000003</v>
      </c>
      <c r="E46" s="239">
        <v>4532</v>
      </c>
      <c r="F46" s="238">
        <v>9461.33</v>
      </c>
      <c r="G46" s="239">
        <v>16218</v>
      </c>
      <c r="H46" s="238">
        <v>6587.71</v>
      </c>
      <c r="I46" s="239">
        <v>81</v>
      </c>
      <c r="J46" s="238">
        <v>57.79</v>
      </c>
      <c r="K46" s="239">
        <v>15708</v>
      </c>
      <c r="L46" s="238">
        <v>17854.64</v>
      </c>
      <c r="M46" s="239">
        <v>2026315</v>
      </c>
      <c r="N46" s="238">
        <v>4041127.2894314001</v>
      </c>
    </row>
    <row r="47" spans="1:14">
      <c r="A47" s="235">
        <v>15</v>
      </c>
      <c r="B47" s="241" t="s">
        <v>99</v>
      </c>
      <c r="C47" s="239">
        <v>13586</v>
      </c>
      <c r="D47" s="238">
        <v>86434</v>
      </c>
      <c r="E47" s="239">
        <v>5640</v>
      </c>
      <c r="F47" s="238">
        <v>4999</v>
      </c>
      <c r="G47" s="239">
        <v>222</v>
      </c>
      <c r="H47" s="238">
        <v>3745</v>
      </c>
      <c r="I47" s="239">
        <v>235</v>
      </c>
      <c r="J47" s="238">
        <v>28</v>
      </c>
      <c r="K47" s="239">
        <v>3756</v>
      </c>
      <c r="L47" s="238">
        <v>76339</v>
      </c>
      <c r="M47" s="239">
        <v>247703</v>
      </c>
      <c r="N47" s="238">
        <v>2804045.7918385998</v>
      </c>
    </row>
    <row r="48" spans="1:14">
      <c r="A48" s="235">
        <v>16</v>
      </c>
      <c r="B48" s="241" t="s">
        <v>98</v>
      </c>
      <c r="C48" s="239">
        <v>168829</v>
      </c>
      <c r="D48" s="238">
        <v>61660.06998</v>
      </c>
      <c r="E48" s="239">
        <v>4496</v>
      </c>
      <c r="F48" s="238">
        <v>7873.5699800000002</v>
      </c>
      <c r="G48" s="239">
        <v>734</v>
      </c>
      <c r="H48" s="238">
        <v>3000.5</v>
      </c>
      <c r="I48" s="239">
        <v>652</v>
      </c>
      <c r="J48" s="238">
        <v>883</v>
      </c>
      <c r="K48" s="239">
        <v>160067</v>
      </c>
      <c r="L48" s="238">
        <v>44199</v>
      </c>
      <c r="M48" s="239">
        <v>591907</v>
      </c>
      <c r="N48" s="238">
        <v>2821677.3340997002</v>
      </c>
    </row>
    <row r="49" spans="1:14">
      <c r="A49" s="235">
        <v>17</v>
      </c>
      <c r="B49" s="241" t="s">
        <v>97</v>
      </c>
      <c r="C49" s="239">
        <v>3408</v>
      </c>
      <c r="D49" s="238">
        <v>3360</v>
      </c>
      <c r="E49" s="239">
        <v>2939</v>
      </c>
      <c r="F49" s="238">
        <v>1581</v>
      </c>
      <c r="G49" s="239">
        <v>288</v>
      </c>
      <c r="H49" s="238">
        <v>849</v>
      </c>
      <c r="I49" s="238">
        <v>98</v>
      </c>
      <c r="J49" s="238">
        <v>361</v>
      </c>
      <c r="K49" s="239">
        <v>78</v>
      </c>
      <c r="L49" s="238">
        <v>520</v>
      </c>
      <c r="M49" s="239">
        <v>95039</v>
      </c>
      <c r="N49" s="238">
        <v>1148498.61774423</v>
      </c>
    </row>
    <row r="50" spans="1:14">
      <c r="A50" s="235"/>
      <c r="B50" s="234" t="s">
        <v>240</v>
      </c>
      <c r="C50" s="233">
        <f t="shared" ref="C50:N50" si="2">SUM(C33:C49)</f>
        <v>315106</v>
      </c>
      <c r="D50" s="232">
        <f t="shared" si="2"/>
        <v>350036.0452391</v>
      </c>
      <c r="E50" s="233">
        <f t="shared" si="2"/>
        <v>39865</v>
      </c>
      <c r="F50" s="232">
        <f t="shared" si="2"/>
        <v>47019.189979999996</v>
      </c>
      <c r="G50" s="233">
        <f t="shared" si="2"/>
        <v>30158</v>
      </c>
      <c r="H50" s="232">
        <f t="shared" si="2"/>
        <v>42598.62</v>
      </c>
      <c r="I50" s="233">
        <f t="shared" si="2"/>
        <v>2783</v>
      </c>
      <c r="J50" s="232">
        <f t="shared" si="2"/>
        <v>5627.9707960999995</v>
      </c>
      <c r="K50" s="233">
        <f t="shared" si="2"/>
        <v>188354</v>
      </c>
      <c r="L50" s="232">
        <f t="shared" si="2"/>
        <v>227276.39371999999</v>
      </c>
      <c r="M50" s="233">
        <f t="shared" si="2"/>
        <v>3919945</v>
      </c>
      <c r="N50" s="232">
        <f t="shared" si="2"/>
        <v>17105633.003476042</v>
      </c>
    </row>
    <row r="51" spans="1:14">
      <c r="A51" s="237" t="s">
        <v>10</v>
      </c>
      <c r="B51" s="234" t="s">
        <v>9</v>
      </c>
      <c r="C51" s="239"/>
      <c r="D51" s="238"/>
      <c r="E51" s="239"/>
      <c r="F51" s="238"/>
      <c r="G51" s="239"/>
      <c r="H51" s="238"/>
      <c r="I51" s="239"/>
      <c r="J51" s="238"/>
      <c r="K51" s="239"/>
      <c r="L51" s="238"/>
      <c r="M51" s="239"/>
      <c r="N51" s="238"/>
    </row>
    <row r="52" spans="1:14" ht="15.75">
      <c r="A52" s="235"/>
      <c r="B52" s="242"/>
      <c r="C52" s="239"/>
      <c r="D52" s="238"/>
      <c r="E52" s="239"/>
      <c r="F52" s="238"/>
      <c r="G52" s="239"/>
      <c r="H52" s="238"/>
      <c r="I52" s="239"/>
      <c r="J52" s="238"/>
      <c r="K52" s="239"/>
      <c r="L52" s="238"/>
      <c r="M52" s="239"/>
      <c r="N52" s="238"/>
    </row>
    <row r="53" spans="1:14">
      <c r="A53" s="235">
        <v>1</v>
      </c>
      <c r="B53" s="241" t="s">
        <v>96</v>
      </c>
      <c r="C53" s="239">
        <v>28218</v>
      </c>
      <c r="D53" s="238">
        <v>36225</v>
      </c>
      <c r="E53" s="239">
        <v>11569</v>
      </c>
      <c r="F53" s="238">
        <v>18259</v>
      </c>
      <c r="G53" s="239">
        <v>3097</v>
      </c>
      <c r="H53" s="238">
        <v>3114</v>
      </c>
      <c r="I53" s="239">
        <v>679</v>
      </c>
      <c r="J53" s="238">
        <v>192</v>
      </c>
      <c r="K53" s="239">
        <v>431</v>
      </c>
      <c r="L53" s="238">
        <v>342</v>
      </c>
      <c r="M53" s="239">
        <v>482824</v>
      </c>
      <c r="N53" s="238">
        <v>593569</v>
      </c>
    </row>
    <row r="54" spans="1:14">
      <c r="A54" s="235">
        <v>2</v>
      </c>
      <c r="B54" s="241" t="s">
        <v>95</v>
      </c>
      <c r="C54" s="239">
        <v>70679</v>
      </c>
      <c r="D54" s="238">
        <v>53673</v>
      </c>
      <c r="E54" s="239">
        <v>18822</v>
      </c>
      <c r="F54" s="238">
        <v>21075</v>
      </c>
      <c r="G54" s="239">
        <v>38477</v>
      </c>
      <c r="H54" s="238">
        <v>20482</v>
      </c>
      <c r="I54" s="239">
        <v>57</v>
      </c>
      <c r="J54" s="238">
        <v>520</v>
      </c>
      <c r="K54" s="239">
        <v>4542</v>
      </c>
      <c r="L54" s="238">
        <v>4650</v>
      </c>
      <c r="M54" s="239">
        <v>1083829</v>
      </c>
      <c r="N54" s="238">
        <v>1321708</v>
      </c>
    </row>
    <row r="55" spans="1:14">
      <c r="A55" s="235">
        <v>3</v>
      </c>
      <c r="B55" s="241" t="s">
        <v>94</v>
      </c>
      <c r="C55" s="239">
        <v>85791</v>
      </c>
      <c r="D55" s="238">
        <v>84882</v>
      </c>
      <c r="E55" s="239">
        <v>10621</v>
      </c>
      <c r="F55" s="238">
        <v>11279</v>
      </c>
      <c r="G55" s="239">
        <v>16584</v>
      </c>
      <c r="H55" s="238">
        <v>17169</v>
      </c>
      <c r="I55" s="239">
        <v>17624</v>
      </c>
      <c r="J55" s="238">
        <v>5862</v>
      </c>
      <c r="K55" s="239">
        <v>4208</v>
      </c>
      <c r="L55" s="238">
        <v>8937</v>
      </c>
      <c r="M55" s="239">
        <v>733824</v>
      </c>
      <c r="N55" s="238">
        <v>1013179.9</v>
      </c>
    </row>
    <row r="56" spans="1:14">
      <c r="A56" s="237"/>
      <c r="B56" s="234" t="s">
        <v>8</v>
      </c>
      <c r="C56" s="233">
        <f t="shared" ref="C56:N56" si="3">SUM(C53:C55)</f>
        <v>184688</v>
      </c>
      <c r="D56" s="232">
        <f t="shared" si="3"/>
        <v>174780</v>
      </c>
      <c r="E56" s="233">
        <f t="shared" si="3"/>
        <v>41012</v>
      </c>
      <c r="F56" s="232">
        <f t="shared" si="3"/>
        <v>50613</v>
      </c>
      <c r="G56" s="233">
        <f t="shared" si="3"/>
        <v>58158</v>
      </c>
      <c r="H56" s="232">
        <f t="shared" si="3"/>
        <v>40765</v>
      </c>
      <c r="I56" s="233">
        <f t="shared" si="3"/>
        <v>18360</v>
      </c>
      <c r="J56" s="232">
        <f t="shared" si="3"/>
        <v>6574</v>
      </c>
      <c r="K56" s="233">
        <f t="shared" si="3"/>
        <v>9181</v>
      </c>
      <c r="L56" s="232">
        <f t="shared" si="3"/>
        <v>13929</v>
      </c>
      <c r="M56" s="233">
        <f t="shared" si="3"/>
        <v>2300477</v>
      </c>
      <c r="N56" s="232">
        <f t="shared" si="3"/>
        <v>2928456.9</v>
      </c>
    </row>
    <row r="57" spans="1:14">
      <c r="A57" s="453" t="s">
        <v>238</v>
      </c>
      <c r="B57" s="454"/>
      <c r="C57" s="233">
        <f t="shared" ref="C57:N57" si="4">SUM(C13+C31+C50+C56)</f>
        <v>1547368</v>
      </c>
      <c r="D57" s="232">
        <f t="shared" si="4"/>
        <v>3236954.8952390999</v>
      </c>
      <c r="E57" s="233">
        <f t="shared" si="4"/>
        <v>636269</v>
      </c>
      <c r="F57" s="232">
        <f t="shared" si="4"/>
        <v>899508.85998000007</v>
      </c>
      <c r="G57" s="233">
        <f t="shared" si="4"/>
        <v>273705</v>
      </c>
      <c r="H57" s="232">
        <f t="shared" si="4"/>
        <v>622046.39</v>
      </c>
      <c r="I57" s="233">
        <f t="shared" si="4"/>
        <v>71818</v>
      </c>
      <c r="J57" s="232">
        <f t="shared" si="4"/>
        <v>194846.81079610001</v>
      </c>
      <c r="K57" s="233">
        <f t="shared" si="4"/>
        <v>277069</v>
      </c>
      <c r="L57" s="232">
        <f t="shared" si="4"/>
        <v>1121786.81372</v>
      </c>
      <c r="M57" s="233">
        <f t="shared" si="4"/>
        <v>12631532</v>
      </c>
      <c r="N57" s="232">
        <f t="shared" si="4"/>
        <v>56230235.607312046</v>
      </c>
    </row>
    <row r="58" spans="1:14">
      <c r="A58" s="237" t="s">
        <v>5</v>
      </c>
      <c r="B58" s="234" t="s">
        <v>254</v>
      </c>
      <c r="C58" s="239"/>
      <c r="D58" s="238"/>
      <c r="E58" s="239"/>
      <c r="F58" s="238"/>
      <c r="G58" s="239"/>
      <c r="H58" s="238"/>
      <c r="I58" s="239"/>
      <c r="J58" s="238"/>
      <c r="K58" s="239"/>
      <c r="L58" s="238"/>
      <c r="M58" s="239"/>
      <c r="N58" s="238"/>
    </row>
    <row r="59" spans="1:14">
      <c r="A59" s="235">
        <v>1</v>
      </c>
      <c r="B59" s="241" t="s">
        <v>92</v>
      </c>
      <c r="C59" s="239">
        <v>67323</v>
      </c>
      <c r="D59" s="238">
        <v>39668.86</v>
      </c>
      <c r="E59" s="239">
        <v>67323</v>
      </c>
      <c r="F59" s="238">
        <v>39668.86</v>
      </c>
      <c r="G59" s="239">
        <v>0</v>
      </c>
      <c r="H59" s="238">
        <v>0</v>
      </c>
      <c r="I59" s="239">
        <v>0</v>
      </c>
      <c r="J59" s="238">
        <v>0</v>
      </c>
      <c r="K59" s="239">
        <v>0</v>
      </c>
      <c r="L59" s="238">
        <v>0</v>
      </c>
      <c r="M59" s="239">
        <v>310676</v>
      </c>
      <c r="N59" s="238">
        <v>184634.04</v>
      </c>
    </row>
    <row r="60" spans="1:14">
      <c r="A60" s="235">
        <v>2</v>
      </c>
      <c r="B60" s="241" t="s">
        <v>91</v>
      </c>
      <c r="C60" s="239">
        <v>37820</v>
      </c>
      <c r="D60" s="238">
        <v>89419</v>
      </c>
      <c r="E60" s="239">
        <v>379</v>
      </c>
      <c r="F60" s="238">
        <v>2118</v>
      </c>
      <c r="G60" s="239">
        <v>0</v>
      </c>
      <c r="H60" s="238">
        <v>0</v>
      </c>
      <c r="I60" s="239">
        <v>5922</v>
      </c>
      <c r="J60" s="238">
        <v>2146</v>
      </c>
      <c r="K60" s="239">
        <v>28251</v>
      </c>
      <c r="L60" s="238">
        <v>77445</v>
      </c>
      <c r="M60" s="239">
        <v>2386858</v>
      </c>
      <c r="N60" s="238">
        <v>3210639.86</v>
      </c>
    </row>
    <row r="61" spans="1:14">
      <c r="A61" s="235">
        <v>3</v>
      </c>
      <c r="B61" s="241" t="s">
        <v>90</v>
      </c>
      <c r="C61" s="239">
        <v>0</v>
      </c>
      <c r="D61" s="238">
        <v>0</v>
      </c>
      <c r="E61" s="239">
        <v>0</v>
      </c>
      <c r="F61" s="238">
        <v>0</v>
      </c>
      <c r="G61" s="239">
        <v>0</v>
      </c>
      <c r="H61" s="238">
        <v>0</v>
      </c>
      <c r="I61" s="239">
        <v>0</v>
      </c>
      <c r="J61" s="238">
        <v>0</v>
      </c>
      <c r="K61" s="239">
        <v>0</v>
      </c>
      <c r="L61" s="238">
        <v>0</v>
      </c>
      <c r="M61" s="239">
        <v>0</v>
      </c>
      <c r="N61" s="238">
        <v>17058</v>
      </c>
    </row>
    <row r="62" spans="1:14" ht="15.75">
      <c r="A62" s="237"/>
      <c r="B62" s="240" t="s">
        <v>3</v>
      </c>
      <c r="C62" s="233">
        <f t="shared" ref="C62:N62" si="5">SUM(C59:C61)</f>
        <v>105143</v>
      </c>
      <c r="D62" s="232">
        <f t="shared" si="5"/>
        <v>129087.86</v>
      </c>
      <c r="E62" s="233">
        <f t="shared" si="5"/>
        <v>67702</v>
      </c>
      <c r="F62" s="232">
        <f t="shared" si="5"/>
        <v>41786.86</v>
      </c>
      <c r="G62" s="233">
        <f t="shared" si="5"/>
        <v>0</v>
      </c>
      <c r="H62" s="232">
        <f t="shared" si="5"/>
        <v>0</v>
      </c>
      <c r="I62" s="233">
        <f t="shared" si="5"/>
        <v>5922</v>
      </c>
      <c r="J62" s="232">
        <f t="shared" si="5"/>
        <v>2146</v>
      </c>
      <c r="K62" s="233">
        <f t="shared" si="5"/>
        <v>28251</v>
      </c>
      <c r="L62" s="232">
        <f t="shared" si="5"/>
        <v>77445</v>
      </c>
      <c r="M62" s="233">
        <f t="shared" si="5"/>
        <v>2697534</v>
      </c>
      <c r="N62" s="232">
        <f t="shared" si="5"/>
        <v>3412331.9</v>
      </c>
    </row>
    <row r="63" spans="1:14">
      <c r="A63" s="237"/>
      <c r="B63" s="234" t="s">
        <v>253</v>
      </c>
      <c r="C63" s="239"/>
      <c r="D63" s="238"/>
      <c r="E63" s="239"/>
      <c r="F63" s="238"/>
      <c r="G63" s="239"/>
      <c r="H63" s="238"/>
      <c r="I63" s="239"/>
      <c r="J63" s="238"/>
      <c r="K63" s="239"/>
      <c r="L63" s="238"/>
      <c r="M63" s="239"/>
      <c r="N63" s="238"/>
    </row>
    <row r="64" spans="1:14" ht="15.75">
      <c r="A64" s="237" t="s">
        <v>2</v>
      </c>
      <c r="B64" s="236" t="s">
        <v>89</v>
      </c>
      <c r="C64" s="233">
        <v>922</v>
      </c>
      <c r="D64" s="232">
        <v>33309.47</v>
      </c>
      <c r="E64" s="233">
        <v>0</v>
      </c>
      <c r="F64" s="232">
        <v>0</v>
      </c>
      <c r="G64" s="233">
        <v>840</v>
      </c>
      <c r="H64" s="232">
        <v>25716.080000000002</v>
      </c>
      <c r="I64" s="233">
        <v>19</v>
      </c>
      <c r="J64" s="232">
        <v>3201.76</v>
      </c>
      <c r="K64" s="233">
        <v>63</v>
      </c>
      <c r="L64" s="232">
        <v>4391.63</v>
      </c>
      <c r="M64" s="233">
        <v>5183</v>
      </c>
      <c r="N64" s="232">
        <v>177552.06</v>
      </c>
    </row>
    <row r="65" spans="1:14">
      <c r="A65" s="235"/>
      <c r="B65" s="234" t="s">
        <v>43</v>
      </c>
      <c r="C65" s="233">
        <f t="shared" ref="C65:N65" si="6">SUM(C57+C62+C64)</f>
        <v>1653433</v>
      </c>
      <c r="D65" s="232">
        <f t="shared" si="6"/>
        <v>3399352.2252390999</v>
      </c>
      <c r="E65" s="233">
        <f t="shared" si="6"/>
        <v>703971</v>
      </c>
      <c r="F65" s="232">
        <f t="shared" si="6"/>
        <v>941295.71998000005</v>
      </c>
      <c r="G65" s="233">
        <f t="shared" si="6"/>
        <v>274545</v>
      </c>
      <c r="H65" s="232">
        <f t="shared" si="6"/>
        <v>647762.47</v>
      </c>
      <c r="I65" s="233">
        <f t="shared" si="6"/>
        <v>77759</v>
      </c>
      <c r="J65" s="232">
        <f t="shared" si="6"/>
        <v>200194.57079610002</v>
      </c>
      <c r="K65" s="233">
        <f t="shared" si="6"/>
        <v>305383</v>
      </c>
      <c r="L65" s="232">
        <f t="shared" si="6"/>
        <v>1203623.4437199999</v>
      </c>
      <c r="M65" s="233">
        <f t="shared" si="6"/>
        <v>15334249</v>
      </c>
      <c r="N65" s="232">
        <f t="shared" si="6"/>
        <v>59820119.567312047</v>
      </c>
    </row>
  </sheetData>
  <mergeCells count="13">
    <mergeCell ref="A57:B57"/>
    <mergeCell ref="A1:N1"/>
    <mergeCell ref="A2:N2"/>
    <mergeCell ref="A3:N3"/>
    <mergeCell ref="A4:N4"/>
    <mergeCell ref="A5:A6"/>
    <mergeCell ref="B5:B6"/>
    <mergeCell ref="C5:D5"/>
    <mergeCell ref="E5:F5"/>
    <mergeCell ref="G5:H5"/>
    <mergeCell ref="I5:J5"/>
    <mergeCell ref="K5:L5"/>
    <mergeCell ref="M5:N5"/>
  </mergeCells>
  <pageMargins left="0.7" right="0.6" top="0.75" bottom="0.75" header="0.3" footer="0.3"/>
  <pageSetup paperSize="9" scale="59" orientation="portrait"/>
</worksheet>
</file>

<file path=xl/worksheets/sheet13.xml><?xml version="1.0" encoding="utf-8"?>
<worksheet xmlns="http://schemas.openxmlformats.org/spreadsheetml/2006/main" xmlns:r="http://schemas.openxmlformats.org/officeDocument/2006/relationships">
  <dimension ref="A1:J79"/>
  <sheetViews>
    <sheetView workbookViewId="0">
      <selection activeCell="L10" sqref="L10"/>
    </sheetView>
  </sheetViews>
  <sheetFormatPr defaultRowHeight="12.75"/>
  <cols>
    <col min="1" max="1" width="4" style="230" bestFit="1" customWidth="1"/>
    <col min="2" max="2" width="26" style="230" customWidth="1"/>
    <col min="3" max="3" width="9.7109375" style="230" customWidth="1"/>
    <col min="4" max="4" width="10.5703125" style="231" customWidth="1"/>
    <col min="5" max="5" width="7.140625" style="230" customWidth="1"/>
    <col min="6" max="6" width="11.140625" style="231" customWidth="1"/>
    <col min="7" max="7" width="7.140625" style="230" customWidth="1"/>
    <col min="8" max="8" width="12.7109375" style="231" customWidth="1"/>
    <col min="9" max="9" width="8.42578125" style="230" customWidth="1"/>
    <col min="10" max="10" width="9.7109375" style="231" customWidth="1"/>
    <col min="11" max="11" width="9.140625" style="230" customWidth="1"/>
    <col min="12" max="16384" width="9.140625" style="230"/>
  </cols>
  <sheetData>
    <row r="1" spans="1:10" ht="14.25">
      <c r="A1" s="455"/>
      <c r="B1" s="455"/>
      <c r="C1" s="455"/>
      <c r="D1" s="455"/>
      <c r="E1" s="455"/>
      <c r="F1" s="455"/>
      <c r="G1" s="455"/>
      <c r="H1" s="455"/>
      <c r="I1" s="455"/>
      <c r="J1" s="455"/>
    </row>
    <row r="2" spans="1:10" ht="14.25">
      <c r="A2" s="455" t="s">
        <v>290</v>
      </c>
      <c r="B2" s="455"/>
      <c r="C2" s="455"/>
      <c r="D2" s="455"/>
      <c r="E2" s="455"/>
      <c r="F2" s="455"/>
      <c r="G2" s="455"/>
      <c r="H2" s="455"/>
      <c r="I2" s="455"/>
      <c r="J2" s="455"/>
    </row>
    <row r="3" spans="1:10">
      <c r="A3" s="466" t="s">
        <v>289</v>
      </c>
      <c r="B3" s="466"/>
      <c r="C3" s="466"/>
      <c r="D3" s="466"/>
      <c r="E3" s="466"/>
      <c r="F3" s="466"/>
      <c r="G3" s="466"/>
      <c r="H3" s="466"/>
      <c r="I3" s="466"/>
      <c r="J3" s="466"/>
    </row>
    <row r="4" spans="1:10" ht="12.75" customHeight="1">
      <c r="A4" s="457" t="s">
        <v>288</v>
      </c>
      <c r="B4" s="457"/>
      <c r="C4" s="457"/>
      <c r="D4" s="457"/>
      <c r="E4" s="457"/>
      <c r="F4" s="457"/>
      <c r="G4" s="457"/>
      <c r="H4" s="457"/>
      <c r="I4" s="457"/>
      <c r="J4" s="457"/>
    </row>
    <row r="5" spans="1:10" ht="54" customHeight="1">
      <c r="A5" s="458" t="s">
        <v>267</v>
      </c>
      <c r="B5" s="460" t="s">
        <v>28</v>
      </c>
      <c r="C5" s="462" t="s">
        <v>287</v>
      </c>
      <c r="D5" s="463"/>
      <c r="E5" s="462" t="s">
        <v>286</v>
      </c>
      <c r="F5" s="463"/>
      <c r="G5" s="467" t="s">
        <v>285</v>
      </c>
      <c r="H5" s="467"/>
      <c r="I5" s="462" t="s">
        <v>284</v>
      </c>
      <c r="J5" s="463"/>
    </row>
    <row r="6" spans="1:10">
      <c r="A6" s="459"/>
      <c r="B6" s="461"/>
      <c r="C6" s="230" t="s">
        <v>261</v>
      </c>
      <c r="D6" s="248" t="s">
        <v>248</v>
      </c>
      <c r="E6" s="230" t="s">
        <v>261</v>
      </c>
      <c r="F6" s="248" t="s">
        <v>248</v>
      </c>
      <c r="G6" s="230" t="s">
        <v>261</v>
      </c>
      <c r="H6" s="248" t="s">
        <v>248</v>
      </c>
      <c r="I6" s="230" t="s">
        <v>261</v>
      </c>
      <c r="J6" s="248" t="s">
        <v>248</v>
      </c>
    </row>
    <row r="7" spans="1:10">
      <c r="A7" s="237" t="s">
        <v>41</v>
      </c>
      <c r="B7" s="234" t="s">
        <v>259</v>
      </c>
      <c r="C7" s="239"/>
      <c r="D7" s="238"/>
      <c r="E7" s="239"/>
      <c r="F7" s="238"/>
      <c r="G7" s="239"/>
      <c r="H7" s="238"/>
      <c r="I7" s="239"/>
      <c r="J7" s="238"/>
    </row>
    <row r="8" spans="1:10">
      <c r="A8" s="235">
        <v>1</v>
      </c>
      <c r="B8" s="241" t="s">
        <v>144</v>
      </c>
      <c r="C8" s="239">
        <v>0</v>
      </c>
      <c r="D8" s="238">
        <v>0</v>
      </c>
      <c r="E8" s="239">
        <v>0</v>
      </c>
      <c r="F8" s="238">
        <v>0</v>
      </c>
      <c r="G8" s="239">
        <v>0</v>
      </c>
      <c r="H8" s="238">
        <v>0</v>
      </c>
      <c r="I8" s="239">
        <v>0</v>
      </c>
      <c r="J8" s="238">
        <v>0</v>
      </c>
    </row>
    <row r="9" spans="1:10">
      <c r="A9" s="235">
        <v>2</v>
      </c>
      <c r="B9" s="241" t="s">
        <v>143</v>
      </c>
      <c r="C9" s="239">
        <v>1</v>
      </c>
      <c r="D9" s="238">
        <v>33.58</v>
      </c>
      <c r="E9" s="239">
        <v>0</v>
      </c>
      <c r="F9" s="238">
        <v>0</v>
      </c>
      <c r="G9" s="239">
        <v>0</v>
      </c>
      <c r="H9" s="238">
        <v>0</v>
      </c>
      <c r="I9" s="239">
        <v>1</v>
      </c>
      <c r="J9" s="238">
        <v>33.58</v>
      </c>
    </row>
    <row r="10" spans="1:10">
      <c r="A10" s="235">
        <v>3</v>
      </c>
      <c r="B10" s="241" t="s">
        <v>142</v>
      </c>
      <c r="C10" s="239">
        <v>308</v>
      </c>
      <c r="D10" s="238">
        <v>13520</v>
      </c>
      <c r="E10" s="239">
        <v>1388</v>
      </c>
      <c r="F10" s="238">
        <v>1210</v>
      </c>
      <c r="G10" s="239">
        <v>145</v>
      </c>
      <c r="H10" s="238">
        <v>121</v>
      </c>
      <c r="I10" s="239">
        <v>1551</v>
      </c>
      <c r="J10" s="238">
        <v>14609</v>
      </c>
    </row>
    <row r="11" spans="1:10">
      <c r="A11" s="235">
        <v>4</v>
      </c>
      <c r="B11" s="241" t="s">
        <v>141</v>
      </c>
      <c r="C11" s="239">
        <v>16523</v>
      </c>
      <c r="D11" s="238">
        <v>16444</v>
      </c>
      <c r="E11" s="239">
        <v>0</v>
      </c>
      <c r="F11" s="238">
        <v>0</v>
      </c>
      <c r="G11" s="239">
        <v>0</v>
      </c>
      <c r="H11" s="238">
        <v>0</v>
      </c>
      <c r="I11" s="239">
        <v>16523</v>
      </c>
      <c r="J11" s="238">
        <v>16444</v>
      </c>
    </row>
    <row r="12" spans="1:10">
      <c r="A12" s="235">
        <v>5</v>
      </c>
      <c r="B12" s="241" t="s">
        <v>140</v>
      </c>
      <c r="C12" s="239">
        <v>1281</v>
      </c>
      <c r="D12" s="238">
        <v>698.3</v>
      </c>
      <c r="E12" s="239">
        <v>0</v>
      </c>
      <c r="F12" s="238">
        <v>0</v>
      </c>
      <c r="G12" s="239">
        <v>0</v>
      </c>
      <c r="H12" s="238">
        <v>0</v>
      </c>
      <c r="I12" s="239">
        <v>1281</v>
      </c>
      <c r="J12" s="238">
        <v>698.3</v>
      </c>
    </row>
    <row r="13" spans="1:10">
      <c r="A13" s="237"/>
      <c r="B13" s="234" t="s">
        <v>258</v>
      </c>
      <c r="C13" s="233">
        <f t="shared" ref="C13:J13" si="0">SUM(C8:C12)</f>
        <v>18113</v>
      </c>
      <c r="D13" s="232">
        <f t="shared" si="0"/>
        <v>30695.88</v>
      </c>
      <c r="E13" s="233">
        <f t="shared" si="0"/>
        <v>1388</v>
      </c>
      <c r="F13" s="232">
        <f t="shared" si="0"/>
        <v>1210</v>
      </c>
      <c r="G13" s="233">
        <f t="shared" si="0"/>
        <v>145</v>
      </c>
      <c r="H13" s="232">
        <f t="shared" si="0"/>
        <v>121</v>
      </c>
      <c r="I13" s="233">
        <f t="shared" si="0"/>
        <v>19356</v>
      </c>
      <c r="J13" s="232">
        <f t="shared" si="0"/>
        <v>31784.880000000001</v>
      </c>
    </row>
    <row r="14" spans="1:10">
      <c r="A14" s="237" t="s">
        <v>257</v>
      </c>
      <c r="B14" s="234" t="s">
        <v>256</v>
      </c>
      <c r="C14" s="239"/>
      <c r="D14" s="238"/>
      <c r="E14" s="239"/>
      <c r="F14" s="238"/>
      <c r="G14" s="239"/>
      <c r="H14" s="238"/>
      <c r="I14" s="239"/>
      <c r="J14" s="238"/>
    </row>
    <row r="15" spans="1:10" ht="15.75">
      <c r="A15" s="243">
        <v>6</v>
      </c>
      <c r="B15" s="242" t="s">
        <v>139</v>
      </c>
      <c r="C15" s="239">
        <v>0</v>
      </c>
      <c r="D15" s="238">
        <v>0</v>
      </c>
      <c r="E15" s="239">
        <v>0</v>
      </c>
      <c r="F15" s="238">
        <v>0</v>
      </c>
      <c r="G15" s="239">
        <v>0</v>
      </c>
      <c r="H15" s="238">
        <v>0</v>
      </c>
      <c r="I15" s="239">
        <v>0</v>
      </c>
      <c r="J15" s="238">
        <v>0</v>
      </c>
    </row>
    <row r="16" spans="1:10" ht="15.75">
      <c r="A16" s="243">
        <v>7</v>
      </c>
      <c r="B16" s="242" t="s">
        <v>138</v>
      </c>
      <c r="C16" s="239">
        <v>0</v>
      </c>
      <c r="D16" s="238">
        <v>0</v>
      </c>
      <c r="E16" s="239">
        <v>0</v>
      </c>
      <c r="F16" s="238">
        <v>0</v>
      </c>
      <c r="G16" s="239">
        <v>0</v>
      </c>
      <c r="H16" s="238">
        <v>0</v>
      </c>
      <c r="I16" s="239">
        <v>0</v>
      </c>
      <c r="J16" s="238">
        <v>0</v>
      </c>
    </row>
    <row r="17" spans="1:10" ht="15.75">
      <c r="A17" s="243">
        <v>8</v>
      </c>
      <c r="B17" s="242" t="s">
        <v>137</v>
      </c>
      <c r="C17" s="239">
        <v>0</v>
      </c>
      <c r="D17" s="238">
        <v>0</v>
      </c>
      <c r="E17" s="239">
        <v>0</v>
      </c>
      <c r="F17" s="238">
        <v>0</v>
      </c>
      <c r="G17" s="239">
        <v>0</v>
      </c>
      <c r="H17" s="238">
        <v>0</v>
      </c>
      <c r="I17" s="239">
        <v>0</v>
      </c>
      <c r="J17" s="238">
        <v>0</v>
      </c>
    </row>
    <row r="18" spans="1:10" ht="15.75">
      <c r="A18" s="243">
        <v>9</v>
      </c>
      <c r="B18" s="244" t="s">
        <v>136</v>
      </c>
      <c r="C18" s="239">
        <v>0</v>
      </c>
      <c r="D18" s="238">
        <v>0</v>
      </c>
      <c r="E18" s="239">
        <v>0</v>
      </c>
      <c r="F18" s="238">
        <v>0</v>
      </c>
      <c r="G18" s="239">
        <v>0</v>
      </c>
      <c r="H18" s="238">
        <v>0</v>
      </c>
      <c r="I18" s="239">
        <v>0</v>
      </c>
      <c r="J18" s="238">
        <v>0</v>
      </c>
    </row>
    <row r="19" spans="1:10" ht="15.75">
      <c r="A19" s="243">
        <v>10</v>
      </c>
      <c r="B19" s="244" t="s">
        <v>135</v>
      </c>
      <c r="C19" s="239">
        <v>0</v>
      </c>
      <c r="D19" s="238">
        <v>0</v>
      </c>
      <c r="E19" s="239">
        <v>0</v>
      </c>
      <c r="F19" s="238">
        <v>0</v>
      </c>
      <c r="G19" s="239">
        <v>0</v>
      </c>
      <c r="H19" s="238">
        <v>0</v>
      </c>
      <c r="I19" s="239">
        <v>0</v>
      </c>
      <c r="J19" s="238">
        <v>0</v>
      </c>
    </row>
    <row r="20" spans="1:10" ht="15.75">
      <c r="A20" s="243">
        <v>11</v>
      </c>
      <c r="B20" s="244" t="s">
        <v>134</v>
      </c>
      <c r="C20" s="239">
        <v>0</v>
      </c>
      <c r="D20" s="238">
        <v>0</v>
      </c>
      <c r="E20" s="239">
        <v>0</v>
      </c>
      <c r="F20" s="238">
        <v>0</v>
      </c>
      <c r="G20" s="239">
        <v>0</v>
      </c>
      <c r="H20" s="238">
        <v>0</v>
      </c>
      <c r="I20" s="239">
        <v>0</v>
      </c>
      <c r="J20" s="238">
        <v>0</v>
      </c>
    </row>
    <row r="21" spans="1:10" ht="15.75">
      <c r="A21" s="243">
        <v>12</v>
      </c>
      <c r="B21" s="244" t="s">
        <v>133</v>
      </c>
      <c r="C21" s="239">
        <v>0</v>
      </c>
      <c r="D21" s="238">
        <v>0</v>
      </c>
      <c r="E21" s="239">
        <v>0</v>
      </c>
      <c r="F21" s="238">
        <v>0</v>
      </c>
      <c r="G21" s="239">
        <v>0</v>
      </c>
      <c r="H21" s="238">
        <v>0</v>
      </c>
      <c r="I21" s="239">
        <v>0</v>
      </c>
      <c r="J21" s="238">
        <v>0</v>
      </c>
    </row>
    <row r="22" spans="1:10" ht="15.75">
      <c r="A22" s="243">
        <v>13</v>
      </c>
      <c r="B22" s="244" t="s">
        <v>132</v>
      </c>
      <c r="C22" s="239">
        <v>0</v>
      </c>
      <c r="D22" s="238">
        <v>0</v>
      </c>
      <c r="E22" s="239">
        <v>0</v>
      </c>
      <c r="F22" s="238">
        <v>0</v>
      </c>
      <c r="G22" s="239">
        <v>0</v>
      </c>
      <c r="H22" s="238">
        <v>0</v>
      </c>
      <c r="I22" s="239">
        <v>0</v>
      </c>
      <c r="J22" s="238">
        <v>0</v>
      </c>
    </row>
    <row r="23" spans="1:10" ht="15.75">
      <c r="A23" s="243">
        <v>14</v>
      </c>
      <c r="B23" s="244" t="s">
        <v>131</v>
      </c>
      <c r="C23" s="239">
        <v>24</v>
      </c>
      <c r="D23" s="238">
        <v>12</v>
      </c>
      <c r="E23" s="239">
        <v>1</v>
      </c>
      <c r="F23" s="238">
        <v>1</v>
      </c>
      <c r="G23" s="239">
        <v>0</v>
      </c>
      <c r="H23" s="238">
        <v>0</v>
      </c>
      <c r="I23" s="239">
        <v>25</v>
      </c>
      <c r="J23" s="238">
        <v>13</v>
      </c>
    </row>
    <row r="24" spans="1:10" ht="15.75">
      <c r="A24" s="243">
        <v>15</v>
      </c>
      <c r="B24" s="244" t="s">
        <v>130</v>
      </c>
      <c r="C24" s="239">
        <v>0</v>
      </c>
      <c r="D24" s="238">
        <v>0</v>
      </c>
      <c r="E24" s="239">
        <v>0</v>
      </c>
      <c r="F24" s="238">
        <v>0</v>
      </c>
      <c r="G24" s="239">
        <v>0</v>
      </c>
      <c r="H24" s="238">
        <v>0</v>
      </c>
      <c r="I24" s="239">
        <v>0</v>
      </c>
      <c r="J24" s="238">
        <v>0</v>
      </c>
    </row>
    <row r="25" spans="1:10" ht="15.75">
      <c r="A25" s="243">
        <v>16</v>
      </c>
      <c r="B25" s="244" t="s">
        <v>129</v>
      </c>
      <c r="C25" s="239">
        <v>70</v>
      </c>
      <c r="D25" s="238">
        <v>9.5</v>
      </c>
      <c r="E25" s="239">
        <v>0</v>
      </c>
      <c r="F25" s="238">
        <v>0</v>
      </c>
      <c r="G25" s="239">
        <v>0</v>
      </c>
      <c r="H25" s="238">
        <v>0</v>
      </c>
      <c r="I25" s="239">
        <v>70</v>
      </c>
      <c r="J25" s="238">
        <v>9.5</v>
      </c>
    </row>
    <row r="26" spans="1:10" ht="15.75">
      <c r="A26" s="243">
        <v>17</v>
      </c>
      <c r="B26" s="244" t="s">
        <v>128</v>
      </c>
      <c r="C26" s="239">
        <v>0</v>
      </c>
      <c r="D26" s="238">
        <v>0</v>
      </c>
      <c r="E26" s="239">
        <v>0</v>
      </c>
      <c r="F26" s="238">
        <v>0</v>
      </c>
      <c r="G26" s="239">
        <v>0</v>
      </c>
      <c r="H26" s="238">
        <v>0</v>
      </c>
      <c r="I26" s="239">
        <v>0</v>
      </c>
      <c r="J26" s="238">
        <v>0</v>
      </c>
    </row>
    <row r="27" spans="1:10" ht="15.75">
      <c r="A27" s="243">
        <v>18</v>
      </c>
      <c r="B27" s="244" t="s">
        <v>127</v>
      </c>
      <c r="C27" s="239">
        <v>0</v>
      </c>
      <c r="D27" s="238">
        <v>0</v>
      </c>
      <c r="E27" s="239">
        <v>0</v>
      </c>
      <c r="F27" s="238">
        <v>0</v>
      </c>
      <c r="G27" s="239">
        <v>0</v>
      </c>
      <c r="H27" s="238">
        <v>0</v>
      </c>
      <c r="I27" s="239">
        <v>0</v>
      </c>
      <c r="J27" s="238">
        <v>0</v>
      </c>
    </row>
    <row r="28" spans="1:10" ht="15.75">
      <c r="A28" s="243">
        <v>19</v>
      </c>
      <c r="B28" s="244" t="s">
        <v>126</v>
      </c>
      <c r="C28" s="239">
        <v>1402</v>
      </c>
      <c r="D28" s="238">
        <v>2731.9999979999998</v>
      </c>
      <c r="E28" s="239">
        <v>0</v>
      </c>
      <c r="F28" s="238">
        <v>0</v>
      </c>
      <c r="G28" s="239">
        <v>0</v>
      </c>
      <c r="H28" s="238">
        <v>0</v>
      </c>
      <c r="I28" s="239">
        <v>1402</v>
      </c>
      <c r="J28" s="238">
        <v>2731.9999979999998</v>
      </c>
    </row>
    <row r="29" spans="1:10" ht="15.75">
      <c r="A29" s="243">
        <v>20</v>
      </c>
      <c r="B29" s="244" t="s">
        <v>125</v>
      </c>
      <c r="C29" s="239">
        <v>0</v>
      </c>
      <c r="D29" s="238">
        <v>0</v>
      </c>
      <c r="E29" s="239">
        <v>0</v>
      </c>
      <c r="F29" s="238">
        <v>0</v>
      </c>
      <c r="G29" s="239">
        <v>0</v>
      </c>
      <c r="H29" s="238">
        <v>0</v>
      </c>
      <c r="I29" s="239">
        <v>0</v>
      </c>
      <c r="J29" s="238">
        <v>0</v>
      </c>
    </row>
    <row r="30" spans="1:10" ht="15.75">
      <c r="A30" s="243">
        <v>21</v>
      </c>
      <c r="B30" s="244" t="s">
        <v>124</v>
      </c>
      <c r="C30" s="239">
        <v>0</v>
      </c>
      <c r="D30" s="238">
        <v>0</v>
      </c>
      <c r="E30" s="239">
        <v>0</v>
      </c>
      <c r="F30" s="238">
        <v>0</v>
      </c>
      <c r="G30" s="239">
        <v>0</v>
      </c>
      <c r="H30" s="238">
        <v>0</v>
      </c>
      <c r="I30" s="239">
        <v>0</v>
      </c>
      <c r="J30" s="238">
        <v>0</v>
      </c>
    </row>
    <row r="31" spans="1:10" ht="15.75">
      <c r="A31" s="249"/>
      <c r="B31" s="240" t="s">
        <v>37</v>
      </c>
      <c r="C31" s="233">
        <f t="shared" ref="C31:J31" si="1">SUM(C15:C30)</f>
        <v>1496</v>
      </c>
      <c r="D31" s="232">
        <f t="shared" si="1"/>
        <v>2753.4999979999998</v>
      </c>
      <c r="E31" s="233">
        <f t="shared" si="1"/>
        <v>1</v>
      </c>
      <c r="F31" s="232">
        <f t="shared" si="1"/>
        <v>1</v>
      </c>
      <c r="G31" s="233">
        <f t="shared" si="1"/>
        <v>0</v>
      </c>
      <c r="H31" s="232">
        <f t="shared" si="1"/>
        <v>0</v>
      </c>
      <c r="I31" s="233">
        <f t="shared" si="1"/>
        <v>1497</v>
      </c>
      <c r="J31" s="232">
        <f t="shared" si="1"/>
        <v>2754.4999979999998</v>
      </c>
    </row>
    <row r="32" spans="1:10">
      <c r="A32" s="237" t="s">
        <v>18</v>
      </c>
      <c r="B32" s="234" t="s">
        <v>255</v>
      </c>
      <c r="C32" s="239"/>
      <c r="D32" s="238"/>
      <c r="E32" s="239"/>
      <c r="F32" s="238"/>
      <c r="G32" s="239"/>
      <c r="H32" s="238"/>
      <c r="I32" s="239"/>
      <c r="J32" s="238"/>
    </row>
    <row r="33" spans="1:10">
      <c r="A33" s="235">
        <v>1</v>
      </c>
      <c r="B33" s="241" t="s">
        <v>113</v>
      </c>
      <c r="C33" s="239">
        <v>293</v>
      </c>
      <c r="D33" s="238">
        <v>196.19</v>
      </c>
      <c r="E33" s="239">
        <v>44</v>
      </c>
      <c r="F33" s="238">
        <v>90.96</v>
      </c>
      <c r="G33" s="239">
        <v>27</v>
      </c>
      <c r="H33" s="238">
        <v>10.47</v>
      </c>
      <c r="I33" s="239">
        <v>310</v>
      </c>
      <c r="J33" s="238">
        <v>276.68</v>
      </c>
    </row>
    <row r="34" spans="1:10">
      <c r="A34" s="235">
        <v>2</v>
      </c>
      <c r="B34" s="241" t="s">
        <v>112</v>
      </c>
      <c r="C34" s="239">
        <v>0</v>
      </c>
      <c r="D34" s="238">
        <v>0</v>
      </c>
      <c r="E34" s="239">
        <v>0</v>
      </c>
      <c r="F34" s="238">
        <v>0</v>
      </c>
      <c r="G34" s="239">
        <v>0</v>
      </c>
      <c r="H34" s="238">
        <v>0</v>
      </c>
      <c r="I34" s="239">
        <v>0</v>
      </c>
      <c r="J34" s="238">
        <v>0</v>
      </c>
    </row>
    <row r="35" spans="1:10">
      <c r="A35" s="235">
        <v>3</v>
      </c>
      <c r="B35" s="241" t="s">
        <v>111</v>
      </c>
      <c r="C35" s="239">
        <v>0</v>
      </c>
      <c r="D35" s="238">
        <v>0</v>
      </c>
      <c r="E35" s="239">
        <v>0</v>
      </c>
      <c r="F35" s="238">
        <v>0</v>
      </c>
      <c r="G35" s="239">
        <v>0</v>
      </c>
      <c r="H35" s="238">
        <v>0</v>
      </c>
      <c r="I35" s="239">
        <v>0</v>
      </c>
      <c r="J35" s="238">
        <v>0</v>
      </c>
    </row>
    <row r="36" spans="1:10">
      <c r="A36" s="235">
        <v>4</v>
      </c>
      <c r="B36" s="241" t="s">
        <v>110</v>
      </c>
      <c r="C36" s="239">
        <v>0</v>
      </c>
      <c r="D36" s="238">
        <v>0</v>
      </c>
      <c r="E36" s="239">
        <v>0</v>
      </c>
      <c r="F36" s="238">
        <v>0</v>
      </c>
      <c r="G36" s="239">
        <v>0</v>
      </c>
      <c r="H36" s="238">
        <v>0</v>
      </c>
      <c r="I36" s="239">
        <v>0</v>
      </c>
      <c r="J36" s="238">
        <v>0</v>
      </c>
    </row>
    <row r="37" spans="1:10">
      <c r="A37" s="235">
        <v>5</v>
      </c>
      <c r="B37" s="241" t="s">
        <v>109</v>
      </c>
      <c r="C37" s="239">
        <v>0</v>
      </c>
      <c r="D37" s="238">
        <v>0</v>
      </c>
      <c r="E37" s="239">
        <v>0</v>
      </c>
      <c r="F37" s="238">
        <v>0</v>
      </c>
      <c r="G37" s="239">
        <v>0</v>
      </c>
      <c r="H37" s="238">
        <v>0</v>
      </c>
      <c r="I37" s="239">
        <v>0</v>
      </c>
      <c r="J37" s="238">
        <v>0</v>
      </c>
    </row>
    <row r="38" spans="1:10">
      <c r="A38" s="235">
        <v>6</v>
      </c>
      <c r="B38" s="241" t="s">
        <v>108</v>
      </c>
      <c r="C38" s="239">
        <v>0</v>
      </c>
      <c r="D38" s="238">
        <v>0</v>
      </c>
      <c r="E38" s="239">
        <v>0</v>
      </c>
      <c r="F38" s="238">
        <v>0</v>
      </c>
      <c r="G38" s="239">
        <v>0</v>
      </c>
      <c r="H38" s="238">
        <v>0</v>
      </c>
      <c r="I38" s="239">
        <v>0</v>
      </c>
      <c r="J38" s="238">
        <v>0</v>
      </c>
    </row>
    <row r="39" spans="1:10">
      <c r="A39" s="235">
        <v>7</v>
      </c>
      <c r="B39" s="241" t="s">
        <v>107</v>
      </c>
      <c r="C39" s="239">
        <v>0</v>
      </c>
      <c r="D39" s="238">
        <v>0</v>
      </c>
      <c r="E39" s="239">
        <v>0</v>
      </c>
      <c r="F39" s="238">
        <v>0</v>
      </c>
      <c r="G39" s="239">
        <v>0</v>
      </c>
      <c r="H39" s="238">
        <v>0</v>
      </c>
      <c r="I39" s="239">
        <v>0</v>
      </c>
      <c r="J39" s="238">
        <v>0</v>
      </c>
    </row>
    <row r="40" spans="1:10">
      <c r="A40" s="235">
        <v>8</v>
      </c>
      <c r="B40" s="241" t="s">
        <v>106</v>
      </c>
      <c r="C40" s="239">
        <v>0</v>
      </c>
      <c r="D40" s="238">
        <v>0</v>
      </c>
      <c r="E40" s="239">
        <v>0</v>
      </c>
      <c r="F40" s="238">
        <v>0</v>
      </c>
      <c r="G40" s="239">
        <v>0</v>
      </c>
      <c r="H40" s="238">
        <v>0</v>
      </c>
      <c r="I40" s="239">
        <v>0</v>
      </c>
      <c r="J40" s="238">
        <v>0</v>
      </c>
    </row>
    <row r="41" spans="1:10">
      <c r="A41" s="235">
        <v>9</v>
      </c>
      <c r="B41" s="241" t="s">
        <v>105</v>
      </c>
      <c r="C41" s="239">
        <v>0</v>
      </c>
      <c r="D41" s="238">
        <v>0</v>
      </c>
      <c r="E41" s="239">
        <v>0</v>
      </c>
      <c r="F41" s="238">
        <v>0</v>
      </c>
      <c r="G41" s="239">
        <v>0</v>
      </c>
      <c r="H41" s="238">
        <v>0</v>
      </c>
      <c r="I41" s="239">
        <v>0</v>
      </c>
      <c r="J41" s="238">
        <v>0</v>
      </c>
    </row>
    <row r="42" spans="1:10">
      <c r="A42" s="235">
        <v>10</v>
      </c>
      <c r="B42" s="241" t="s">
        <v>104</v>
      </c>
      <c r="C42" s="239">
        <v>0</v>
      </c>
      <c r="D42" s="238">
        <v>0</v>
      </c>
      <c r="E42" s="239">
        <v>0</v>
      </c>
      <c r="F42" s="238">
        <v>0</v>
      </c>
      <c r="G42" s="239">
        <v>0</v>
      </c>
      <c r="H42" s="238">
        <v>0</v>
      </c>
      <c r="I42" s="239">
        <v>0</v>
      </c>
      <c r="J42" s="238">
        <v>0</v>
      </c>
    </row>
    <row r="43" spans="1:10">
      <c r="A43" s="235">
        <v>11</v>
      </c>
      <c r="B43" s="241" t="s">
        <v>103</v>
      </c>
      <c r="C43" s="239">
        <v>0</v>
      </c>
      <c r="D43" s="238">
        <v>0</v>
      </c>
      <c r="E43" s="239">
        <v>0</v>
      </c>
      <c r="F43" s="238">
        <v>0</v>
      </c>
      <c r="G43" s="239">
        <v>0</v>
      </c>
      <c r="H43" s="238">
        <v>0</v>
      </c>
      <c r="I43" s="239">
        <v>0</v>
      </c>
      <c r="J43" s="238">
        <v>0</v>
      </c>
    </row>
    <row r="44" spans="1:10">
      <c r="A44" s="235">
        <v>12</v>
      </c>
      <c r="B44" s="241" t="s">
        <v>102</v>
      </c>
      <c r="C44" s="239">
        <v>0</v>
      </c>
      <c r="D44" s="238">
        <v>0</v>
      </c>
      <c r="E44" s="239">
        <v>0</v>
      </c>
      <c r="F44" s="238">
        <v>0</v>
      </c>
      <c r="G44" s="239">
        <v>0</v>
      </c>
      <c r="H44" s="238">
        <v>0</v>
      </c>
      <c r="I44" s="239">
        <v>0</v>
      </c>
      <c r="J44" s="238">
        <v>0</v>
      </c>
    </row>
    <row r="45" spans="1:10">
      <c r="A45" s="235">
        <v>13</v>
      </c>
      <c r="B45" s="241" t="s">
        <v>101</v>
      </c>
      <c r="C45" s="239">
        <v>0</v>
      </c>
      <c r="D45" s="238">
        <v>0</v>
      </c>
      <c r="E45" s="239">
        <v>0</v>
      </c>
      <c r="F45" s="238">
        <v>0</v>
      </c>
      <c r="G45" s="239">
        <v>0</v>
      </c>
      <c r="H45" s="238">
        <v>0</v>
      </c>
      <c r="I45" s="239">
        <v>0</v>
      </c>
      <c r="J45" s="238">
        <v>0</v>
      </c>
    </row>
    <row r="46" spans="1:10">
      <c r="A46" s="235">
        <v>14</v>
      </c>
      <c r="B46" s="241" t="s">
        <v>100</v>
      </c>
      <c r="C46" s="239">
        <v>0</v>
      </c>
      <c r="D46" s="238">
        <v>0</v>
      </c>
      <c r="E46" s="239">
        <v>0</v>
      </c>
      <c r="F46" s="238">
        <v>0</v>
      </c>
      <c r="G46" s="239">
        <v>0</v>
      </c>
      <c r="H46" s="238">
        <v>0</v>
      </c>
      <c r="I46" s="239">
        <v>0</v>
      </c>
      <c r="J46" s="238">
        <v>0</v>
      </c>
    </row>
    <row r="47" spans="1:10">
      <c r="A47" s="235">
        <v>15</v>
      </c>
      <c r="B47" s="241" t="s">
        <v>99</v>
      </c>
      <c r="C47" s="239">
        <v>0</v>
      </c>
      <c r="D47" s="238">
        <v>0</v>
      </c>
      <c r="E47" s="239">
        <v>0</v>
      </c>
      <c r="F47" s="238">
        <v>0</v>
      </c>
      <c r="G47" s="239">
        <v>0</v>
      </c>
      <c r="H47" s="238">
        <v>0</v>
      </c>
      <c r="I47" s="239">
        <v>0</v>
      </c>
      <c r="J47" s="238">
        <v>0</v>
      </c>
    </row>
    <row r="48" spans="1:10">
      <c r="A48" s="235">
        <v>16</v>
      </c>
      <c r="B48" s="241" t="s">
        <v>98</v>
      </c>
      <c r="C48" s="239">
        <v>0</v>
      </c>
      <c r="D48" s="238">
        <v>0</v>
      </c>
      <c r="E48" s="239">
        <v>0</v>
      </c>
      <c r="F48" s="238">
        <v>0</v>
      </c>
      <c r="G48" s="239">
        <v>0</v>
      </c>
      <c r="H48" s="238">
        <v>0</v>
      </c>
      <c r="I48" s="239">
        <v>0</v>
      </c>
      <c r="J48" s="238">
        <v>0</v>
      </c>
    </row>
    <row r="49" spans="1:10">
      <c r="A49" s="235">
        <v>17</v>
      </c>
      <c r="B49" s="241" t="s">
        <v>97</v>
      </c>
      <c r="C49" s="239">
        <v>0</v>
      </c>
      <c r="D49" s="238">
        <v>0</v>
      </c>
      <c r="E49" s="239">
        <v>0</v>
      </c>
      <c r="F49" s="238">
        <v>0</v>
      </c>
      <c r="G49" s="239">
        <v>0</v>
      </c>
      <c r="H49" s="238">
        <v>0</v>
      </c>
      <c r="I49" s="239">
        <v>0</v>
      </c>
      <c r="J49" s="238">
        <v>0</v>
      </c>
    </row>
    <row r="50" spans="1:10">
      <c r="A50" s="235"/>
      <c r="B50" s="234" t="s">
        <v>240</v>
      </c>
      <c r="C50" s="233">
        <f t="shared" ref="C50:J50" si="2">SUM(C33:C49)</f>
        <v>293</v>
      </c>
      <c r="D50" s="232">
        <f t="shared" si="2"/>
        <v>196.19</v>
      </c>
      <c r="E50" s="233">
        <f t="shared" si="2"/>
        <v>44</v>
      </c>
      <c r="F50" s="232">
        <f t="shared" si="2"/>
        <v>90.96</v>
      </c>
      <c r="G50" s="233">
        <f t="shared" si="2"/>
        <v>27</v>
      </c>
      <c r="H50" s="232">
        <f t="shared" si="2"/>
        <v>10.47</v>
      </c>
      <c r="I50" s="233">
        <f t="shared" si="2"/>
        <v>310</v>
      </c>
      <c r="J50" s="232">
        <f t="shared" si="2"/>
        <v>276.68</v>
      </c>
    </row>
    <row r="51" spans="1:10">
      <c r="A51" s="237" t="s">
        <v>10</v>
      </c>
      <c r="B51" s="234" t="s">
        <v>9</v>
      </c>
      <c r="C51" s="239"/>
      <c r="D51" s="238"/>
      <c r="E51" s="239"/>
      <c r="F51" s="238"/>
      <c r="G51" s="239"/>
      <c r="H51" s="238"/>
      <c r="I51" s="239"/>
      <c r="J51" s="238"/>
    </row>
    <row r="52" spans="1:10" ht="15.75">
      <c r="A52" s="235"/>
      <c r="B52" s="242"/>
      <c r="C52" s="239"/>
      <c r="D52" s="238"/>
      <c r="E52" s="239"/>
      <c r="F52" s="238"/>
      <c r="G52" s="239"/>
      <c r="H52" s="238"/>
      <c r="I52" s="239"/>
      <c r="J52" s="238"/>
    </row>
    <row r="53" spans="1:10">
      <c r="A53" s="235">
        <v>1</v>
      </c>
      <c r="B53" s="241" t="s">
        <v>96</v>
      </c>
      <c r="C53" s="239">
        <v>0</v>
      </c>
      <c r="D53" s="238">
        <v>0</v>
      </c>
      <c r="E53" s="239">
        <v>0</v>
      </c>
      <c r="F53" s="238">
        <v>0</v>
      </c>
      <c r="G53" s="239">
        <v>0</v>
      </c>
      <c r="H53" s="238">
        <v>0</v>
      </c>
      <c r="I53" s="239">
        <v>0</v>
      </c>
      <c r="J53" s="238">
        <v>0</v>
      </c>
    </row>
    <row r="54" spans="1:10">
      <c r="A54" s="235">
        <v>2</v>
      </c>
      <c r="B54" s="241" t="s">
        <v>95</v>
      </c>
      <c r="C54" s="239">
        <v>321</v>
      </c>
      <c r="D54" s="238">
        <v>70.099999999999994</v>
      </c>
      <c r="E54" s="239">
        <v>0</v>
      </c>
      <c r="F54" s="238">
        <v>0</v>
      </c>
      <c r="G54" s="239">
        <v>0</v>
      </c>
      <c r="H54" s="238">
        <v>0</v>
      </c>
      <c r="I54" s="239">
        <v>321</v>
      </c>
      <c r="J54" s="238">
        <v>70.099999999999994</v>
      </c>
    </row>
    <row r="55" spans="1:10">
      <c r="A55" s="235">
        <v>3</v>
      </c>
      <c r="B55" s="241" t="s">
        <v>94</v>
      </c>
      <c r="C55" s="239">
        <v>3364</v>
      </c>
      <c r="D55" s="238">
        <v>3621</v>
      </c>
      <c r="E55" s="239">
        <v>840</v>
      </c>
      <c r="F55" s="238">
        <v>967</v>
      </c>
      <c r="G55" s="239">
        <v>45</v>
      </c>
      <c r="H55" s="238">
        <v>42</v>
      </c>
      <c r="I55" s="239">
        <v>4159</v>
      </c>
      <c r="J55" s="238">
        <v>4546</v>
      </c>
    </row>
    <row r="56" spans="1:10">
      <c r="A56" s="237"/>
      <c r="B56" s="234" t="s">
        <v>8</v>
      </c>
      <c r="C56" s="233">
        <f t="shared" ref="C56:J56" si="3">SUM(C53:C55)</f>
        <v>3685</v>
      </c>
      <c r="D56" s="232">
        <f t="shared" si="3"/>
        <v>3691.1</v>
      </c>
      <c r="E56" s="233">
        <f t="shared" si="3"/>
        <v>840</v>
      </c>
      <c r="F56" s="232">
        <f t="shared" si="3"/>
        <v>967</v>
      </c>
      <c r="G56" s="233">
        <f t="shared" si="3"/>
        <v>45</v>
      </c>
      <c r="H56" s="232">
        <f t="shared" si="3"/>
        <v>42</v>
      </c>
      <c r="I56" s="233">
        <f t="shared" si="3"/>
        <v>4480</v>
      </c>
      <c r="J56" s="232">
        <f t="shared" si="3"/>
        <v>4616.1000000000004</v>
      </c>
    </row>
    <row r="57" spans="1:10">
      <c r="A57" s="453" t="s">
        <v>283</v>
      </c>
      <c r="B57" s="454"/>
      <c r="C57" s="233">
        <f t="shared" ref="C57:J57" si="4">SUM(C13+C31+C50+C56)</f>
        <v>23587</v>
      </c>
      <c r="D57" s="232">
        <f t="shared" si="4"/>
        <v>37336.669998000005</v>
      </c>
      <c r="E57" s="233">
        <f t="shared" si="4"/>
        <v>2273</v>
      </c>
      <c r="F57" s="232">
        <f t="shared" si="4"/>
        <v>2268.96</v>
      </c>
      <c r="G57" s="233">
        <f t="shared" si="4"/>
        <v>217</v>
      </c>
      <c r="H57" s="232">
        <f t="shared" si="4"/>
        <v>173.47</v>
      </c>
      <c r="I57" s="233">
        <f t="shared" si="4"/>
        <v>25643</v>
      </c>
      <c r="J57" s="232">
        <f t="shared" si="4"/>
        <v>39432.159998000003</v>
      </c>
    </row>
    <row r="58" spans="1:10">
      <c r="A58" s="237" t="s">
        <v>5</v>
      </c>
      <c r="B58" s="234" t="s">
        <v>254</v>
      </c>
      <c r="C58" s="239"/>
      <c r="D58" s="238"/>
      <c r="E58" s="239"/>
      <c r="F58" s="238"/>
      <c r="G58" s="239"/>
      <c r="H58" s="238"/>
      <c r="I58" s="239"/>
      <c r="J58" s="238"/>
    </row>
    <row r="59" spans="1:10">
      <c r="A59" s="235">
        <v>1</v>
      </c>
      <c r="B59" s="241" t="s">
        <v>92</v>
      </c>
      <c r="C59" s="239">
        <v>0</v>
      </c>
      <c r="D59" s="238">
        <v>0</v>
      </c>
      <c r="E59" s="239">
        <v>0</v>
      </c>
      <c r="F59" s="238">
        <v>0</v>
      </c>
      <c r="G59" s="239">
        <v>0</v>
      </c>
      <c r="H59" s="238">
        <v>0</v>
      </c>
      <c r="I59" s="239">
        <v>0</v>
      </c>
      <c r="J59" s="238">
        <v>0</v>
      </c>
    </row>
    <row r="60" spans="1:10">
      <c r="A60" s="235">
        <v>2</v>
      </c>
      <c r="B60" s="241" t="s">
        <v>91</v>
      </c>
      <c r="C60" s="239">
        <v>0</v>
      </c>
      <c r="D60" s="238">
        <v>0</v>
      </c>
      <c r="E60" s="239">
        <v>0</v>
      </c>
      <c r="F60" s="238">
        <v>0</v>
      </c>
      <c r="G60" s="239">
        <v>0</v>
      </c>
      <c r="H60" s="238">
        <v>0</v>
      </c>
      <c r="I60" s="239">
        <v>0</v>
      </c>
      <c r="J60" s="238">
        <v>0</v>
      </c>
    </row>
    <row r="61" spans="1:10">
      <c r="A61" s="235">
        <v>3</v>
      </c>
      <c r="B61" s="241" t="s">
        <v>90</v>
      </c>
      <c r="C61" s="239">
        <v>0</v>
      </c>
      <c r="D61" s="238">
        <v>0</v>
      </c>
      <c r="E61" s="239">
        <v>0</v>
      </c>
      <c r="F61" s="238">
        <v>0</v>
      </c>
      <c r="G61" s="239">
        <v>0</v>
      </c>
      <c r="H61" s="238">
        <v>0</v>
      </c>
      <c r="I61" s="239">
        <v>0</v>
      </c>
      <c r="J61" s="238">
        <v>0</v>
      </c>
    </row>
    <row r="62" spans="1:10">
      <c r="A62" s="235"/>
      <c r="B62" s="241"/>
      <c r="C62" s="239"/>
      <c r="D62" s="238"/>
      <c r="E62" s="239"/>
      <c r="F62" s="238"/>
      <c r="G62" s="239"/>
      <c r="H62" s="238"/>
      <c r="I62" s="239"/>
      <c r="J62" s="238"/>
    </row>
    <row r="63" spans="1:10">
      <c r="A63" s="237"/>
      <c r="B63" s="234" t="s">
        <v>3</v>
      </c>
      <c r="C63" s="233">
        <f t="shared" ref="C63:J63" si="5">SUM(C59:C62)</f>
        <v>0</v>
      </c>
      <c r="D63" s="232">
        <f t="shared" si="5"/>
        <v>0</v>
      </c>
      <c r="E63" s="233">
        <f t="shared" si="5"/>
        <v>0</v>
      </c>
      <c r="F63" s="232">
        <f t="shared" si="5"/>
        <v>0</v>
      </c>
      <c r="G63" s="233">
        <f t="shared" si="5"/>
        <v>0</v>
      </c>
      <c r="H63" s="232">
        <f t="shared" si="5"/>
        <v>0</v>
      </c>
      <c r="I63" s="233">
        <f t="shared" si="5"/>
        <v>0</v>
      </c>
      <c r="J63" s="232">
        <f t="shared" si="5"/>
        <v>0</v>
      </c>
    </row>
    <row r="64" spans="1:10">
      <c r="A64" s="237"/>
      <c r="B64" s="234"/>
      <c r="C64" s="233"/>
      <c r="D64" s="232"/>
      <c r="E64" s="233"/>
      <c r="F64" s="232"/>
      <c r="G64" s="233"/>
      <c r="H64" s="232"/>
      <c r="I64" s="233"/>
      <c r="J64" s="232"/>
    </row>
    <row r="65" spans="1:10">
      <c r="A65" s="237" t="s">
        <v>282</v>
      </c>
      <c r="B65" s="234" t="s">
        <v>89</v>
      </c>
      <c r="C65" s="233">
        <v>0</v>
      </c>
      <c r="D65" s="232">
        <v>0</v>
      </c>
      <c r="E65" s="233">
        <v>0</v>
      </c>
      <c r="F65" s="232">
        <v>0</v>
      </c>
      <c r="G65" s="233">
        <v>0</v>
      </c>
      <c r="H65" s="232">
        <v>0</v>
      </c>
      <c r="I65" s="233">
        <v>0</v>
      </c>
      <c r="J65" s="232">
        <v>0</v>
      </c>
    </row>
    <row r="66" spans="1:10">
      <c r="A66" s="237"/>
      <c r="B66" s="234" t="s">
        <v>1</v>
      </c>
      <c r="C66" s="233">
        <f t="shared" ref="C66:J66" si="6">SUM(C65)</f>
        <v>0</v>
      </c>
      <c r="D66" s="232">
        <f t="shared" si="6"/>
        <v>0</v>
      </c>
      <c r="E66" s="233">
        <f t="shared" si="6"/>
        <v>0</v>
      </c>
      <c r="F66" s="232">
        <f t="shared" si="6"/>
        <v>0</v>
      </c>
      <c r="G66" s="233">
        <f t="shared" si="6"/>
        <v>0</v>
      </c>
      <c r="H66" s="232">
        <f t="shared" si="6"/>
        <v>0</v>
      </c>
      <c r="I66" s="233">
        <f t="shared" si="6"/>
        <v>0</v>
      </c>
      <c r="J66" s="232">
        <f t="shared" si="6"/>
        <v>0</v>
      </c>
    </row>
    <row r="67" spans="1:10">
      <c r="A67" s="237"/>
      <c r="B67" s="234" t="s">
        <v>43</v>
      </c>
      <c r="C67" s="233">
        <f t="shared" ref="C67:J67" si="7">SUM(C57+C63+C66)</f>
        <v>23587</v>
      </c>
      <c r="D67" s="232">
        <f t="shared" si="7"/>
        <v>37336.669998000005</v>
      </c>
      <c r="E67" s="233">
        <f t="shared" si="7"/>
        <v>2273</v>
      </c>
      <c r="F67" s="232">
        <f t="shared" si="7"/>
        <v>2268.96</v>
      </c>
      <c r="G67" s="233">
        <f t="shared" si="7"/>
        <v>217</v>
      </c>
      <c r="H67" s="232">
        <f t="shared" si="7"/>
        <v>173.47</v>
      </c>
      <c r="I67" s="233">
        <f t="shared" si="7"/>
        <v>25643</v>
      </c>
      <c r="J67" s="232">
        <f t="shared" si="7"/>
        <v>39432.159998000003</v>
      </c>
    </row>
    <row r="68" spans="1:10" hidden="1">
      <c r="A68" s="235">
        <v>1</v>
      </c>
      <c r="B68" s="241" t="s">
        <v>281</v>
      </c>
      <c r="C68" s="239">
        <v>0</v>
      </c>
      <c r="D68" s="238">
        <v>0</v>
      </c>
      <c r="E68" s="239">
        <v>0</v>
      </c>
      <c r="F68" s="238">
        <v>0</v>
      </c>
      <c r="G68" s="239">
        <v>0</v>
      </c>
      <c r="H68" s="238">
        <v>0</v>
      </c>
      <c r="I68" s="239">
        <v>0</v>
      </c>
      <c r="J68" s="238">
        <v>0</v>
      </c>
    </row>
    <row r="69" spans="1:10" hidden="1">
      <c r="A69" s="235">
        <v>2</v>
      </c>
      <c r="B69" s="241" t="s">
        <v>280</v>
      </c>
      <c r="C69" s="239">
        <v>0</v>
      </c>
      <c r="D69" s="238">
        <v>0</v>
      </c>
      <c r="E69" s="239">
        <v>0</v>
      </c>
      <c r="F69" s="238">
        <v>0</v>
      </c>
      <c r="G69" s="239">
        <v>0</v>
      </c>
      <c r="H69" s="238">
        <v>0</v>
      </c>
      <c r="I69" s="239">
        <v>0</v>
      </c>
      <c r="J69" s="238">
        <v>0</v>
      </c>
    </row>
    <row r="70" spans="1:10" hidden="1">
      <c r="A70" s="235">
        <v>3</v>
      </c>
      <c r="B70" s="241" t="s">
        <v>279</v>
      </c>
      <c r="C70" s="239">
        <v>0</v>
      </c>
      <c r="D70" s="238">
        <v>0</v>
      </c>
      <c r="E70" s="239">
        <v>0</v>
      </c>
      <c r="F70" s="238">
        <v>0</v>
      </c>
      <c r="G70" s="239">
        <v>0</v>
      </c>
      <c r="H70" s="238">
        <v>0</v>
      </c>
      <c r="I70" s="239">
        <v>0</v>
      </c>
      <c r="J70" s="238">
        <v>0</v>
      </c>
    </row>
    <row r="71" spans="1:10" hidden="1">
      <c r="A71" s="235">
        <v>4</v>
      </c>
      <c r="B71" s="241" t="s">
        <v>278</v>
      </c>
      <c r="C71" s="239">
        <v>0</v>
      </c>
      <c r="D71" s="238">
        <v>0</v>
      </c>
      <c r="E71" s="239">
        <v>0</v>
      </c>
      <c r="F71" s="238">
        <v>0</v>
      </c>
      <c r="G71" s="239">
        <v>0</v>
      </c>
      <c r="H71" s="238">
        <v>0</v>
      </c>
      <c r="I71" s="239">
        <v>0</v>
      </c>
      <c r="J71" s="238">
        <v>0</v>
      </c>
    </row>
    <row r="72" spans="1:10" hidden="1">
      <c r="A72" s="235">
        <v>5</v>
      </c>
      <c r="B72" s="241" t="s">
        <v>277</v>
      </c>
      <c r="C72" s="239">
        <v>0</v>
      </c>
      <c r="D72" s="238">
        <v>0</v>
      </c>
      <c r="E72" s="239">
        <v>0</v>
      </c>
      <c r="F72" s="238">
        <v>0</v>
      </c>
      <c r="G72" s="239">
        <v>0</v>
      </c>
      <c r="H72" s="238">
        <v>0</v>
      </c>
      <c r="I72" s="239">
        <v>0</v>
      </c>
      <c r="J72" s="238">
        <v>0</v>
      </c>
    </row>
    <row r="73" spans="1:10" hidden="1">
      <c r="A73" s="235">
        <v>6</v>
      </c>
      <c r="B73" s="241" t="s">
        <v>276</v>
      </c>
      <c r="C73" s="239">
        <v>0</v>
      </c>
      <c r="D73" s="238">
        <v>0</v>
      </c>
      <c r="E73" s="239">
        <v>0</v>
      </c>
      <c r="F73" s="238">
        <v>0</v>
      </c>
      <c r="G73" s="239">
        <v>0</v>
      </c>
      <c r="H73" s="238">
        <v>0</v>
      </c>
      <c r="I73" s="239">
        <v>0</v>
      </c>
      <c r="J73" s="238">
        <v>0</v>
      </c>
    </row>
    <row r="74" spans="1:10" hidden="1">
      <c r="A74" s="235">
        <v>7</v>
      </c>
      <c r="B74" s="241" t="s">
        <v>275</v>
      </c>
      <c r="C74" s="239">
        <v>0</v>
      </c>
      <c r="D74" s="238">
        <v>0</v>
      </c>
      <c r="E74" s="239">
        <v>0</v>
      </c>
      <c r="F74" s="238">
        <v>0</v>
      </c>
      <c r="G74" s="239">
        <v>0</v>
      </c>
      <c r="H74" s="238">
        <v>0</v>
      </c>
      <c r="I74" s="239">
        <v>0</v>
      </c>
      <c r="J74" s="238">
        <v>0</v>
      </c>
    </row>
    <row r="75" spans="1:10" hidden="1">
      <c r="A75" s="235">
        <v>8</v>
      </c>
      <c r="B75" s="241" t="s">
        <v>274</v>
      </c>
      <c r="C75" s="239">
        <v>0</v>
      </c>
      <c r="D75" s="238">
        <v>0</v>
      </c>
      <c r="E75" s="239">
        <v>0</v>
      </c>
      <c r="F75" s="238">
        <v>0</v>
      </c>
      <c r="G75" s="239">
        <v>0</v>
      </c>
      <c r="H75" s="238">
        <v>0</v>
      </c>
      <c r="I75" s="239">
        <v>0</v>
      </c>
      <c r="J75" s="238">
        <v>0</v>
      </c>
    </row>
    <row r="76" spans="1:10" hidden="1">
      <c r="A76" s="235">
        <v>9</v>
      </c>
      <c r="B76" s="241" t="s">
        <v>273</v>
      </c>
      <c r="C76" s="239">
        <v>0</v>
      </c>
      <c r="D76" s="238">
        <v>0</v>
      </c>
      <c r="E76" s="239">
        <v>0</v>
      </c>
      <c r="F76" s="238">
        <v>0</v>
      </c>
      <c r="G76" s="239">
        <v>0</v>
      </c>
      <c r="H76" s="238">
        <v>0</v>
      </c>
      <c r="I76" s="239">
        <v>0</v>
      </c>
      <c r="J76" s="238">
        <v>0</v>
      </c>
    </row>
    <row r="77" spans="1:10" hidden="1">
      <c r="A77" s="235">
        <v>10</v>
      </c>
      <c r="B77" s="241" t="s">
        <v>272</v>
      </c>
      <c r="C77" s="239">
        <v>0</v>
      </c>
      <c r="D77" s="238">
        <v>0</v>
      </c>
      <c r="E77" s="239">
        <v>0</v>
      </c>
      <c r="F77" s="238">
        <v>0</v>
      </c>
      <c r="G77" s="239">
        <v>0</v>
      </c>
      <c r="H77" s="238">
        <v>0</v>
      </c>
      <c r="I77" s="239">
        <v>0</v>
      </c>
      <c r="J77" s="238">
        <v>0</v>
      </c>
    </row>
    <row r="78" spans="1:10" hidden="1">
      <c r="A78" s="235">
        <v>11</v>
      </c>
      <c r="B78" s="241" t="s">
        <v>271</v>
      </c>
      <c r="C78" s="239">
        <v>0</v>
      </c>
      <c r="D78" s="238">
        <v>0</v>
      </c>
      <c r="E78" s="239">
        <v>0</v>
      </c>
      <c r="F78" s="238">
        <v>0</v>
      </c>
      <c r="G78" s="239">
        <v>0</v>
      </c>
      <c r="H78" s="238">
        <v>0</v>
      </c>
      <c r="I78" s="239">
        <v>0</v>
      </c>
      <c r="J78" s="238">
        <v>0</v>
      </c>
    </row>
    <row r="79" spans="1:10">
      <c r="A79" s="235"/>
      <c r="B79" s="241"/>
      <c r="C79" s="239"/>
      <c r="D79" s="238"/>
      <c r="E79" s="239"/>
      <c r="F79" s="238"/>
      <c r="G79" s="239"/>
      <c r="H79" s="238"/>
      <c r="I79" s="239"/>
      <c r="J79" s="238"/>
    </row>
  </sheetData>
  <mergeCells count="11">
    <mergeCell ref="I5:J5"/>
    <mergeCell ref="A57:B57"/>
    <mergeCell ref="A1:J1"/>
    <mergeCell ref="A2:J2"/>
    <mergeCell ref="A3:J3"/>
    <mergeCell ref="A4:J4"/>
    <mergeCell ref="A5:A6"/>
    <mergeCell ref="B5:B6"/>
    <mergeCell ref="C5:D5"/>
    <mergeCell ref="E5:F5"/>
    <mergeCell ref="G5:H5"/>
  </mergeCells>
  <pageMargins left="0.7" right="0.7" top="0.75" bottom="0.75" header="0.3" footer="0.3"/>
  <pageSetup paperSize="9" scale="70" orientation="portrait" verticalDpi="300"/>
</worksheet>
</file>

<file path=xl/worksheets/sheet14.xml><?xml version="1.0" encoding="utf-8"?>
<worksheet xmlns="http://schemas.openxmlformats.org/spreadsheetml/2006/main" xmlns:r="http://schemas.openxmlformats.org/officeDocument/2006/relationships">
  <dimension ref="A1:G67"/>
  <sheetViews>
    <sheetView workbookViewId="0">
      <selection activeCell="H13" sqref="H13"/>
    </sheetView>
  </sheetViews>
  <sheetFormatPr defaultRowHeight="12.75"/>
  <cols>
    <col min="1" max="1" width="9.42578125" style="230" customWidth="1"/>
    <col min="2" max="2" width="26.28515625" style="230" customWidth="1"/>
    <col min="3" max="3" width="17.85546875" style="230" customWidth="1"/>
    <col min="4" max="5" width="25" style="230" customWidth="1"/>
    <col min="6" max="6" width="9.140625" style="230" customWidth="1"/>
    <col min="7" max="16384" width="9.140625" style="230"/>
  </cols>
  <sheetData>
    <row r="1" spans="1:7">
      <c r="A1" s="466"/>
      <c r="B1" s="466"/>
      <c r="C1" s="466"/>
      <c r="D1" s="466"/>
      <c r="E1" s="466"/>
    </row>
    <row r="2" spans="1:7">
      <c r="A2" s="466" t="s">
        <v>270</v>
      </c>
      <c r="B2" s="466"/>
      <c r="C2" s="466"/>
      <c r="D2" s="466"/>
      <c r="E2" s="466"/>
    </row>
    <row r="3" spans="1:7" ht="25.5" customHeight="1">
      <c r="A3" s="468" t="s">
        <v>294</v>
      </c>
      <c r="B3" s="468"/>
      <c r="C3" s="468"/>
      <c r="D3" s="468"/>
      <c r="E3" s="468"/>
    </row>
    <row r="4" spans="1:7">
      <c r="A4" s="458" t="s">
        <v>267</v>
      </c>
      <c r="B4" s="460" t="s">
        <v>28</v>
      </c>
      <c r="C4" s="467" t="s">
        <v>293</v>
      </c>
      <c r="D4" s="471" t="s">
        <v>292</v>
      </c>
      <c r="E4" s="467" t="s">
        <v>291</v>
      </c>
    </row>
    <row r="5" spans="1:7" ht="12.75" customHeight="1">
      <c r="A5" s="469"/>
      <c r="B5" s="470"/>
      <c r="C5" s="467"/>
      <c r="D5" s="471"/>
      <c r="E5" s="467"/>
    </row>
    <row r="6" spans="1:7">
      <c r="A6" s="459"/>
      <c r="B6" s="461"/>
      <c r="C6" s="467"/>
      <c r="D6" s="471"/>
      <c r="E6" s="467"/>
      <c r="G6" s="251"/>
    </row>
    <row r="7" spans="1:7">
      <c r="A7" s="237" t="s">
        <v>41</v>
      </c>
      <c r="B7" s="234" t="s">
        <v>259</v>
      </c>
      <c r="C7" s="239"/>
      <c r="D7" s="239"/>
      <c r="E7" s="239"/>
    </row>
    <row r="8" spans="1:7">
      <c r="A8" s="235">
        <v>1</v>
      </c>
      <c r="B8" s="241" t="s">
        <v>144</v>
      </c>
      <c r="C8" s="235">
        <v>0</v>
      </c>
      <c r="D8" s="235">
        <v>0</v>
      </c>
      <c r="E8" s="235">
        <v>0</v>
      </c>
    </row>
    <row r="9" spans="1:7">
      <c r="A9" s="235">
        <v>2</v>
      </c>
      <c r="B9" s="241" t="s">
        <v>143</v>
      </c>
      <c r="C9" s="235">
        <v>1</v>
      </c>
      <c r="D9" s="235">
        <v>0</v>
      </c>
      <c r="E9" s="235">
        <v>0</v>
      </c>
    </row>
    <row r="10" spans="1:7">
      <c r="A10" s="235">
        <v>3</v>
      </c>
      <c r="B10" s="241" t="s">
        <v>142</v>
      </c>
      <c r="C10" s="235">
        <v>1381</v>
      </c>
      <c r="D10" s="235">
        <v>118</v>
      </c>
      <c r="E10" s="235">
        <v>52</v>
      </c>
    </row>
    <row r="11" spans="1:7">
      <c r="A11" s="235">
        <v>4</v>
      </c>
      <c r="B11" s="241" t="s">
        <v>141</v>
      </c>
      <c r="C11" s="235">
        <v>0</v>
      </c>
      <c r="D11" s="235">
        <v>16523</v>
      </c>
      <c r="E11" s="235">
        <v>0</v>
      </c>
    </row>
    <row r="12" spans="1:7">
      <c r="A12" s="235">
        <v>5</v>
      </c>
      <c r="B12" s="241" t="s">
        <v>140</v>
      </c>
      <c r="C12" s="235">
        <v>439</v>
      </c>
      <c r="D12" s="235">
        <v>391</v>
      </c>
      <c r="E12" s="235">
        <v>451</v>
      </c>
    </row>
    <row r="13" spans="1:7">
      <c r="A13" s="237"/>
      <c r="B13" s="234" t="s">
        <v>258</v>
      </c>
      <c r="C13" s="237">
        <f>SUM(C8:C12)</f>
        <v>1821</v>
      </c>
      <c r="D13" s="237">
        <f>SUM(D8:D12)</f>
        <v>17032</v>
      </c>
      <c r="E13" s="237">
        <f>SUM(E8:E12)</f>
        <v>503</v>
      </c>
    </row>
    <row r="14" spans="1:7">
      <c r="A14" s="237" t="s">
        <v>257</v>
      </c>
      <c r="B14" s="234" t="s">
        <v>256</v>
      </c>
      <c r="C14" s="235"/>
      <c r="D14" s="235"/>
      <c r="E14" s="235"/>
    </row>
    <row r="15" spans="1:7" ht="15.75">
      <c r="A15" s="243">
        <v>1</v>
      </c>
      <c r="B15" s="241" t="s">
        <v>139</v>
      </c>
      <c r="C15" s="235">
        <v>0</v>
      </c>
      <c r="D15" s="235">
        <v>0</v>
      </c>
      <c r="E15" s="235">
        <v>0</v>
      </c>
    </row>
    <row r="16" spans="1:7" ht="15.75">
      <c r="A16" s="243">
        <v>2</v>
      </c>
      <c r="B16" s="241" t="s">
        <v>138</v>
      </c>
      <c r="C16" s="235">
        <v>0</v>
      </c>
      <c r="D16" s="235">
        <v>0</v>
      </c>
      <c r="E16" s="235">
        <v>0</v>
      </c>
    </row>
    <row r="17" spans="1:5" ht="15.75">
      <c r="A17" s="243">
        <v>3</v>
      </c>
      <c r="B17" s="241" t="s">
        <v>137</v>
      </c>
      <c r="C17" s="235">
        <v>0</v>
      </c>
      <c r="D17" s="235">
        <v>0</v>
      </c>
      <c r="E17" s="235">
        <v>0</v>
      </c>
    </row>
    <row r="18" spans="1:5" ht="15.75">
      <c r="A18" s="243">
        <v>4</v>
      </c>
      <c r="B18" s="241" t="s">
        <v>136</v>
      </c>
      <c r="C18" s="235">
        <v>0</v>
      </c>
      <c r="D18" s="235">
        <v>0</v>
      </c>
      <c r="E18" s="235">
        <v>0</v>
      </c>
    </row>
    <row r="19" spans="1:5" ht="15.75">
      <c r="A19" s="243">
        <v>5</v>
      </c>
      <c r="B19" s="241" t="s">
        <v>135</v>
      </c>
      <c r="C19" s="235">
        <v>0</v>
      </c>
      <c r="D19" s="235">
        <v>0</v>
      </c>
      <c r="E19" s="235">
        <v>0</v>
      </c>
    </row>
    <row r="20" spans="1:5" ht="15.75">
      <c r="A20" s="243">
        <v>6</v>
      </c>
      <c r="B20" s="241" t="s">
        <v>134</v>
      </c>
      <c r="C20" s="235">
        <v>0</v>
      </c>
      <c r="D20" s="235">
        <v>0</v>
      </c>
      <c r="E20" s="235">
        <v>0</v>
      </c>
    </row>
    <row r="21" spans="1:5" ht="15.75">
      <c r="A21" s="243">
        <v>7</v>
      </c>
      <c r="B21" s="241" t="s">
        <v>133</v>
      </c>
      <c r="C21" s="235">
        <v>0</v>
      </c>
      <c r="D21" s="235">
        <v>0</v>
      </c>
      <c r="E21" s="235">
        <v>0</v>
      </c>
    </row>
    <row r="22" spans="1:5" ht="15.75">
      <c r="A22" s="243">
        <v>8</v>
      </c>
      <c r="B22" s="241" t="s">
        <v>132</v>
      </c>
      <c r="C22" s="235">
        <v>0</v>
      </c>
      <c r="D22" s="235">
        <v>0</v>
      </c>
      <c r="E22" s="235">
        <v>0</v>
      </c>
    </row>
    <row r="23" spans="1:5" ht="15.75">
      <c r="A23" s="243">
        <v>9</v>
      </c>
      <c r="B23" s="241" t="s">
        <v>131</v>
      </c>
      <c r="C23" s="235">
        <v>17</v>
      </c>
      <c r="D23" s="235">
        <v>5</v>
      </c>
      <c r="E23" s="235">
        <v>3</v>
      </c>
    </row>
    <row r="24" spans="1:5" ht="15.75">
      <c r="A24" s="243">
        <v>10</v>
      </c>
      <c r="B24" s="241" t="s">
        <v>130</v>
      </c>
      <c r="C24" s="235">
        <v>0</v>
      </c>
      <c r="D24" s="235">
        <v>0</v>
      </c>
      <c r="E24" s="235">
        <v>0</v>
      </c>
    </row>
    <row r="25" spans="1:5" ht="15.75">
      <c r="A25" s="243">
        <v>11</v>
      </c>
      <c r="B25" s="241" t="s">
        <v>129</v>
      </c>
      <c r="C25" s="235">
        <v>0</v>
      </c>
      <c r="D25" s="235">
        <v>0</v>
      </c>
      <c r="E25" s="235">
        <v>70</v>
      </c>
    </row>
    <row r="26" spans="1:5" ht="15.75">
      <c r="A26" s="243">
        <v>12</v>
      </c>
      <c r="B26" s="241" t="s">
        <v>128</v>
      </c>
      <c r="C26" s="235">
        <v>0</v>
      </c>
      <c r="D26" s="235">
        <v>0</v>
      </c>
      <c r="E26" s="235">
        <v>0</v>
      </c>
    </row>
    <row r="27" spans="1:5" ht="15.75">
      <c r="A27" s="243">
        <v>13</v>
      </c>
      <c r="B27" s="241" t="s">
        <v>127</v>
      </c>
      <c r="C27" s="235">
        <v>0</v>
      </c>
      <c r="D27" s="235">
        <v>0</v>
      </c>
      <c r="E27" s="235">
        <v>0</v>
      </c>
    </row>
    <row r="28" spans="1:5" ht="15.75">
      <c r="A28" s="243">
        <v>14</v>
      </c>
      <c r="B28" s="241" t="s">
        <v>126</v>
      </c>
      <c r="C28" s="235">
        <v>0</v>
      </c>
      <c r="D28" s="235">
        <v>1402</v>
      </c>
      <c r="E28" s="235">
        <v>0</v>
      </c>
    </row>
    <row r="29" spans="1:5" ht="15.75">
      <c r="A29" s="243">
        <v>15</v>
      </c>
      <c r="B29" s="241" t="s">
        <v>125</v>
      </c>
      <c r="C29" s="235">
        <v>0</v>
      </c>
      <c r="D29" s="235">
        <v>0</v>
      </c>
      <c r="E29" s="235">
        <v>0</v>
      </c>
    </row>
    <row r="30" spans="1:5" ht="15.75">
      <c r="A30" s="243">
        <v>16</v>
      </c>
      <c r="B30" s="241" t="s">
        <v>124</v>
      </c>
      <c r="C30" s="235">
        <v>0</v>
      </c>
      <c r="D30" s="235">
        <v>0</v>
      </c>
      <c r="E30" s="235">
        <v>0</v>
      </c>
    </row>
    <row r="31" spans="1:5" ht="15.75">
      <c r="A31" s="249"/>
      <c r="B31" s="240" t="s">
        <v>37</v>
      </c>
      <c r="C31" s="237">
        <f>SUM(C15:C30)</f>
        <v>17</v>
      </c>
      <c r="D31" s="237">
        <f>SUM(D15:D30)</f>
        <v>1407</v>
      </c>
      <c r="E31" s="237">
        <f>SUM(E15:E30)</f>
        <v>73</v>
      </c>
    </row>
    <row r="32" spans="1:5">
      <c r="A32" s="237" t="s">
        <v>18</v>
      </c>
      <c r="B32" s="234" t="s">
        <v>255</v>
      </c>
      <c r="C32" s="235"/>
      <c r="D32" s="235"/>
      <c r="E32" s="235"/>
    </row>
    <row r="33" spans="1:5">
      <c r="A33" s="235">
        <v>1</v>
      </c>
      <c r="B33" s="241" t="s">
        <v>113</v>
      </c>
      <c r="C33" s="235">
        <v>131</v>
      </c>
      <c r="D33" s="235">
        <v>73</v>
      </c>
      <c r="E33" s="235">
        <v>106</v>
      </c>
    </row>
    <row r="34" spans="1:5">
      <c r="A34" s="235">
        <v>2</v>
      </c>
      <c r="B34" s="241" t="s">
        <v>112</v>
      </c>
      <c r="C34" s="235">
        <v>0</v>
      </c>
      <c r="D34" s="235">
        <v>0</v>
      </c>
      <c r="E34" s="235">
        <v>0</v>
      </c>
    </row>
    <row r="35" spans="1:5">
      <c r="A35" s="235">
        <v>3</v>
      </c>
      <c r="B35" s="241" t="s">
        <v>111</v>
      </c>
      <c r="C35" s="235">
        <v>0</v>
      </c>
      <c r="D35" s="235">
        <v>0</v>
      </c>
      <c r="E35" s="235">
        <v>0</v>
      </c>
    </row>
    <row r="36" spans="1:5">
      <c r="A36" s="235">
        <v>4</v>
      </c>
      <c r="B36" s="241" t="s">
        <v>110</v>
      </c>
      <c r="C36" s="235">
        <v>0</v>
      </c>
      <c r="D36" s="235">
        <v>0</v>
      </c>
      <c r="E36" s="235">
        <v>0</v>
      </c>
    </row>
    <row r="37" spans="1:5">
      <c r="A37" s="235">
        <v>5</v>
      </c>
      <c r="B37" s="241" t="s">
        <v>109</v>
      </c>
      <c r="C37" s="235">
        <v>0</v>
      </c>
      <c r="D37" s="235">
        <v>0</v>
      </c>
      <c r="E37" s="235">
        <v>0</v>
      </c>
    </row>
    <row r="38" spans="1:5">
      <c r="A38" s="235">
        <v>6</v>
      </c>
      <c r="B38" s="241" t="s">
        <v>108</v>
      </c>
      <c r="C38" s="235">
        <v>0</v>
      </c>
      <c r="D38" s="235">
        <v>0</v>
      </c>
      <c r="E38" s="235">
        <v>0</v>
      </c>
    </row>
    <row r="39" spans="1:5">
      <c r="A39" s="235">
        <v>7</v>
      </c>
      <c r="B39" s="241" t="s">
        <v>107</v>
      </c>
      <c r="C39" s="235">
        <v>0</v>
      </c>
      <c r="D39" s="235">
        <v>0</v>
      </c>
      <c r="E39" s="235">
        <v>0</v>
      </c>
    </row>
    <row r="40" spans="1:5">
      <c r="A40" s="235">
        <v>8</v>
      </c>
      <c r="B40" s="241" t="s">
        <v>106</v>
      </c>
      <c r="C40" s="235">
        <v>0</v>
      </c>
      <c r="D40" s="235">
        <v>0</v>
      </c>
      <c r="E40" s="235">
        <v>0</v>
      </c>
    </row>
    <row r="41" spans="1:5">
      <c r="A41" s="235">
        <v>9</v>
      </c>
      <c r="B41" s="241" t="s">
        <v>105</v>
      </c>
      <c r="C41" s="235">
        <v>0</v>
      </c>
      <c r="D41" s="235">
        <v>0</v>
      </c>
      <c r="E41" s="235">
        <v>0</v>
      </c>
    </row>
    <row r="42" spans="1:5">
      <c r="A42" s="235">
        <v>10</v>
      </c>
      <c r="B42" s="241" t="s">
        <v>104</v>
      </c>
      <c r="C42" s="235">
        <v>0</v>
      </c>
      <c r="D42" s="235">
        <v>0</v>
      </c>
      <c r="E42" s="235">
        <v>0</v>
      </c>
    </row>
    <row r="43" spans="1:5">
      <c r="A43" s="235">
        <v>11</v>
      </c>
      <c r="B43" s="241" t="s">
        <v>103</v>
      </c>
      <c r="C43" s="235">
        <v>0</v>
      </c>
      <c r="D43" s="235">
        <v>0</v>
      </c>
      <c r="E43" s="235">
        <v>0</v>
      </c>
    </row>
    <row r="44" spans="1:5">
      <c r="A44" s="235">
        <v>12</v>
      </c>
      <c r="B44" s="241" t="s">
        <v>102</v>
      </c>
      <c r="C44" s="235">
        <v>0</v>
      </c>
      <c r="D44" s="235">
        <v>0</v>
      </c>
      <c r="E44" s="235">
        <v>0</v>
      </c>
    </row>
    <row r="45" spans="1:5">
      <c r="A45" s="235">
        <v>13</v>
      </c>
      <c r="B45" s="241" t="s">
        <v>101</v>
      </c>
      <c r="C45" s="235">
        <v>0</v>
      </c>
      <c r="D45" s="235">
        <v>0</v>
      </c>
      <c r="E45" s="235">
        <v>0</v>
      </c>
    </row>
    <row r="46" spans="1:5">
      <c r="A46" s="235">
        <v>14</v>
      </c>
      <c r="B46" s="241" t="s">
        <v>100</v>
      </c>
      <c r="C46" s="235">
        <v>0</v>
      </c>
      <c r="D46" s="235">
        <v>0</v>
      </c>
      <c r="E46" s="235">
        <v>0</v>
      </c>
    </row>
    <row r="47" spans="1:5">
      <c r="A47" s="235">
        <v>15</v>
      </c>
      <c r="B47" s="241" t="s">
        <v>99</v>
      </c>
      <c r="C47" s="235">
        <v>0</v>
      </c>
      <c r="D47" s="235">
        <v>0</v>
      </c>
      <c r="E47" s="235">
        <v>0</v>
      </c>
    </row>
    <row r="48" spans="1:5">
      <c r="A48" s="235">
        <v>16</v>
      </c>
      <c r="B48" s="241" t="s">
        <v>98</v>
      </c>
      <c r="C48" s="235">
        <v>0</v>
      </c>
      <c r="D48" s="235">
        <v>0</v>
      </c>
      <c r="E48" s="235">
        <v>0</v>
      </c>
    </row>
    <row r="49" spans="1:5">
      <c r="A49" s="235">
        <v>17</v>
      </c>
      <c r="B49" s="241" t="s">
        <v>97</v>
      </c>
      <c r="C49" s="235">
        <v>0</v>
      </c>
      <c r="D49" s="235">
        <v>0</v>
      </c>
      <c r="E49" s="235">
        <v>0</v>
      </c>
    </row>
    <row r="50" spans="1:5">
      <c r="A50" s="235"/>
      <c r="B50" s="234" t="s">
        <v>240</v>
      </c>
      <c r="C50" s="237">
        <f>SUM(C33:C49)</f>
        <v>131</v>
      </c>
      <c r="D50" s="237">
        <f>SUM(D33:D49)</f>
        <v>73</v>
      </c>
      <c r="E50" s="237">
        <f>SUM(E33:E49)</f>
        <v>106</v>
      </c>
    </row>
    <row r="51" spans="1:5">
      <c r="A51" s="237" t="s">
        <v>10</v>
      </c>
      <c r="B51" s="234" t="s">
        <v>9</v>
      </c>
      <c r="C51" s="235"/>
      <c r="D51" s="235"/>
      <c r="E51" s="250"/>
    </row>
    <row r="52" spans="1:5" ht="15.75">
      <c r="A52" s="235"/>
      <c r="B52" s="242"/>
      <c r="C52" s="235"/>
      <c r="D52" s="235"/>
      <c r="E52" s="250"/>
    </row>
    <row r="53" spans="1:5">
      <c r="A53" s="235">
        <v>1</v>
      </c>
      <c r="B53" s="241" t="s">
        <v>96</v>
      </c>
      <c r="C53" s="235">
        <v>0</v>
      </c>
      <c r="D53" s="235">
        <v>0</v>
      </c>
      <c r="E53" s="235">
        <v>0</v>
      </c>
    </row>
    <row r="54" spans="1:5">
      <c r="A54" s="235">
        <v>2</v>
      </c>
      <c r="B54" s="241" t="s">
        <v>95</v>
      </c>
      <c r="C54" s="235">
        <v>41</v>
      </c>
      <c r="D54" s="235">
        <v>92</v>
      </c>
      <c r="E54" s="235">
        <v>188</v>
      </c>
    </row>
    <row r="55" spans="1:5">
      <c r="A55" s="235">
        <v>3</v>
      </c>
      <c r="B55" s="241" t="s">
        <v>94</v>
      </c>
      <c r="C55" s="235">
        <v>2104</v>
      </c>
      <c r="D55" s="235">
        <v>1276</v>
      </c>
      <c r="E55" s="235">
        <v>779</v>
      </c>
    </row>
    <row r="56" spans="1:5">
      <c r="A56" s="237"/>
      <c r="B56" s="234" t="s">
        <v>8</v>
      </c>
      <c r="C56" s="237">
        <f>SUM(C53:C55)</f>
        <v>2145</v>
      </c>
      <c r="D56" s="237">
        <f>SUM(D53:D55)</f>
        <v>1368</v>
      </c>
      <c r="E56" s="237">
        <f>SUM(E53:E55)</f>
        <v>967</v>
      </c>
    </row>
    <row r="57" spans="1:5">
      <c r="A57" s="453" t="s">
        <v>238</v>
      </c>
      <c r="B57" s="454"/>
      <c r="C57" s="237">
        <f>SUM(C13+C31+C50+C56)</f>
        <v>4114</v>
      </c>
      <c r="D57" s="237">
        <f>SUM(D13+D31+D50+D56)</f>
        <v>19880</v>
      </c>
      <c r="E57" s="237">
        <f>SUM(E13+E31+E50+E56)</f>
        <v>1649</v>
      </c>
    </row>
    <row r="58" spans="1:5">
      <c r="A58" s="237"/>
      <c r="B58" s="234" t="s">
        <v>254</v>
      </c>
      <c r="C58" s="235"/>
      <c r="D58" s="235"/>
      <c r="E58" s="235"/>
    </row>
    <row r="59" spans="1:5">
      <c r="A59" s="235">
        <v>1</v>
      </c>
      <c r="B59" s="241" t="s">
        <v>92</v>
      </c>
      <c r="C59" s="235">
        <v>0</v>
      </c>
      <c r="D59" s="235">
        <v>0</v>
      </c>
      <c r="E59" s="235">
        <v>0</v>
      </c>
    </row>
    <row r="60" spans="1:5">
      <c r="A60" s="235">
        <v>2</v>
      </c>
      <c r="B60" s="241" t="s">
        <v>91</v>
      </c>
      <c r="C60" s="235">
        <v>0</v>
      </c>
      <c r="D60" s="235">
        <v>0</v>
      </c>
      <c r="E60" s="235">
        <v>0</v>
      </c>
    </row>
    <row r="61" spans="1:5">
      <c r="A61" s="235">
        <v>3</v>
      </c>
      <c r="B61" s="241" t="s">
        <v>90</v>
      </c>
      <c r="C61" s="235">
        <v>0</v>
      </c>
      <c r="D61" s="235">
        <v>0</v>
      </c>
      <c r="E61" s="235">
        <v>0</v>
      </c>
    </row>
    <row r="62" spans="1:5">
      <c r="A62" s="235"/>
      <c r="B62" s="241"/>
      <c r="C62" s="235"/>
      <c r="D62" s="235"/>
      <c r="E62" s="235"/>
    </row>
    <row r="63" spans="1:5">
      <c r="A63" s="237"/>
      <c r="B63" s="234" t="s">
        <v>3</v>
      </c>
      <c r="C63" s="237">
        <f>SUM(C59:C61)</f>
        <v>0</v>
      </c>
      <c r="D63" s="237">
        <f>SUM(D59:D61)</f>
        <v>0</v>
      </c>
      <c r="E63" s="237">
        <f>SUM(E59:E61)</f>
        <v>0</v>
      </c>
    </row>
    <row r="64" spans="1:5">
      <c r="A64" s="237"/>
      <c r="B64" s="234"/>
      <c r="C64" s="237"/>
      <c r="D64" s="237"/>
      <c r="E64" s="237"/>
    </row>
    <row r="65" spans="1:5">
      <c r="A65" s="237" t="s">
        <v>282</v>
      </c>
      <c r="B65" s="241" t="s">
        <v>89</v>
      </c>
      <c r="C65" s="237">
        <v>0</v>
      </c>
      <c r="D65" s="237">
        <v>0</v>
      </c>
      <c r="E65" s="237">
        <v>0</v>
      </c>
    </row>
    <row r="66" spans="1:5">
      <c r="A66" s="237"/>
      <c r="B66" s="234" t="s">
        <v>1</v>
      </c>
      <c r="C66" s="237">
        <f>SUM(C65)</f>
        <v>0</v>
      </c>
      <c r="D66" s="237">
        <f>SUM(D65)</f>
        <v>0</v>
      </c>
      <c r="E66" s="237">
        <f>SUM(E65)</f>
        <v>0</v>
      </c>
    </row>
    <row r="67" spans="1:5" ht="18.75" customHeight="1">
      <c r="A67" s="237"/>
      <c r="B67" s="234" t="s">
        <v>43</v>
      </c>
      <c r="C67" s="237">
        <f>SUM(C57+C63+C66)</f>
        <v>4114</v>
      </c>
      <c r="D67" s="237">
        <f>SUM(D57+D63+D66)</f>
        <v>19880</v>
      </c>
      <c r="E67" s="237">
        <f>SUM(E57+E63+E66)</f>
        <v>1649</v>
      </c>
    </row>
  </sheetData>
  <mergeCells count="9">
    <mergeCell ref="A57:B57"/>
    <mergeCell ref="A1:E1"/>
    <mergeCell ref="A2:E2"/>
    <mergeCell ref="A3:E3"/>
    <mergeCell ref="A4:A6"/>
    <mergeCell ref="B4:B6"/>
    <mergeCell ref="C4:C6"/>
    <mergeCell ref="D4:D6"/>
    <mergeCell ref="E4:E6"/>
  </mergeCells>
  <pageMargins left="0.7" right="0.7" top="0.75" bottom="0.75" header="0.3" footer="0.3"/>
  <pageSetup paperSize="9" scale="70" orientation="portrait" verticalDpi="0"/>
</worksheet>
</file>

<file path=xl/worksheets/sheet15.xml><?xml version="1.0" encoding="utf-8"?>
<worksheet xmlns="http://schemas.openxmlformats.org/spreadsheetml/2006/main" xmlns:r="http://schemas.openxmlformats.org/officeDocument/2006/relationships">
  <dimension ref="A1:N50"/>
  <sheetViews>
    <sheetView view="pageBreakPreview" zoomScale="60" workbookViewId="0">
      <selection activeCell="T13" sqref="T13"/>
    </sheetView>
  </sheetViews>
  <sheetFormatPr defaultRowHeight="18.75"/>
  <cols>
    <col min="1" max="1" width="8.140625" style="252" bestFit="1" customWidth="1"/>
    <col min="2" max="2" width="45.42578125" style="252" customWidth="1"/>
    <col min="3" max="3" width="14.85546875" style="252" bestFit="1" customWidth="1"/>
    <col min="4" max="4" width="14.85546875" style="253" bestFit="1" customWidth="1"/>
    <col min="5" max="5" width="14.85546875" style="252" bestFit="1" customWidth="1"/>
    <col min="6" max="6" width="12.85546875" style="253" bestFit="1" customWidth="1"/>
    <col min="7" max="7" width="14.42578125" style="252" bestFit="1" customWidth="1"/>
    <col min="8" max="8" width="14.85546875" style="253" bestFit="1" customWidth="1"/>
    <col min="9" max="9" width="14.85546875" style="252" bestFit="1" customWidth="1"/>
    <col min="10" max="10" width="16.85546875" style="253" bestFit="1" customWidth="1"/>
    <col min="11" max="11" width="14.85546875" style="252" bestFit="1" customWidth="1"/>
    <col min="12" max="12" width="14.85546875" style="253" bestFit="1" customWidth="1"/>
    <col min="13" max="13" width="14.85546875" style="252" bestFit="1" customWidth="1"/>
    <col min="14" max="14" width="14.85546875" style="253" bestFit="1" customWidth="1"/>
    <col min="15" max="15" width="9.140625" style="252" customWidth="1"/>
    <col min="16" max="16384" width="9.140625" style="252"/>
  </cols>
  <sheetData>
    <row r="1" spans="1:14" ht="24.75">
      <c r="A1" s="257"/>
      <c r="B1" s="472" t="s">
        <v>306</v>
      </c>
      <c r="C1" s="473"/>
      <c r="D1" s="473"/>
      <c r="E1" s="473"/>
      <c r="F1" s="473"/>
      <c r="G1" s="473"/>
      <c r="H1" s="473"/>
      <c r="I1" s="473"/>
      <c r="J1" s="473"/>
      <c r="K1" s="473"/>
      <c r="L1" s="473"/>
      <c r="M1" s="473"/>
      <c r="N1" s="473"/>
    </row>
    <row r="2" spans="1:14" ht="30" customHeight="1">
      <c r="A2" s="474" t="s">
        <v>305</v>
      </c>
      <c r="B2" s="474" t="s">
        <v>304</v>
      </c>
      <c r="C2" s="478" t="s">
        <v>303</v>
      </c>
      <c r="D2" s="478"/>
      <c r="E2" s="478"/>
      <c r="F2" s="478"/>
      <c r="G2" s="478"/>
      <c r="H2" s="478"/>
      <c r="I2" s="478" t="s">
        <v>302</v>
      </c>
      <c r="J2" s="478"/>
      <c r="K2" s="478"/>
      <c r="L2" s="478"/>
      <c r="M2" s="478"/>
      <c r="N2" s="478"/>
    </row>
    <row r="3" spans="1:14" ht="41.25" customHeight="1">
      <c r="A3" s="475"/>
      <c r="B3" s="475"/>
      <c r="C3" s="477" t="s">
        <v>301</v>
      </c>
      <c r="D3" s="477"/>
      <c r="E3" s="477" t="s">
        <v>300</v>
      </c>
      <c r="F3" s="477"/>
      <c r="G3" s="477" t="s">
        <v>299</v>
      </c>
      <c r="H3" s="477"/>
      <c r="I3" s="477" t="s">
        <v>298</v>
      </c>
      <c r="J3" s="477"/>
      <c r="K3" s="478" t="s">
        <v>297</v>
      </c>
      <c r="L3" s="478"/>
      <c r="M3" s="478" t="s">
        <v>296</v>
      </c>
      <c r="N3" s="478"/>
    </row>
    <row r="4" spans="1:14" ht="47.25" customHeight="1">
      <c r="A4" s="476"/>
      <c r="B4" s="476"/>
      <c r="C4" s="267" t="s">
        <v>295</v>
      </c>
      <c r="D4" s="266" t="s">
        <v>72</v>
      </c>
      <c r="E4" s="267" t="s">
        <v>295</v>
      </c>
      <c r="F4" s="266" t="s">
        <v>72</v>
      </c>
      <c r="G4" s="267" t="s">
        <v>295</v>
      </c>
      <c r="H4" s="266" t="s">
        <v>72</v>
      </c>
      <c r="I4" s="267" t="s">
        <v>295</v>
      </c>
      <c r="J4" s="266" t="s">
        <v>72</v>
      </c>
      <c r="K4" s="267" t="s">
        <v>295</v>
      </c>
      <c r="L4" s="266" t="s">
        <v>72</v>
      </c>
      <c r="M4" s="267" t="s">
        <v>295</v>
      </c>
      <c r="N4" s="266" t="s">
        <v>72</v>
      </c>
    </row>
    <row r="5" spans="1:14" ht="24.75">
      <c r="A5" s="261">
        <v>1</v>
      </c>
      <c r="B5" s="260" t="s">
        <v>144</v>
      </c>
      <c r="C5" s="259">
        <v>700532</v>
      </c>
      <c r="D5" s="258">
        <v>773097</v>
      </c>
      <c r="E5" s="259">
        <v>315686</v>
      </c>
      <c r="F5" s="258">
        <v>278412</v>
      </c>
      <c r="G5" s="259">
        <f t="shared" ref="G5:G50" si="0">C5-E5</f>
        <v>384846</v>
      </c>
      <c r="H5" s="258">
        <f t="shared" ref="H5:H50" si="1">D5-F5</f>
        <v>494685</v>
      </c>
      <c r="I5" s="259">
        <v>1019443</v>
      </c>
      <c r="J5" s="258">
        <v>1770117</v>
      </c>
      <c r="K5" s="259">
        <v>1018502</v>
      </c>
      <c r="L5" s="258">
        <v>1696647</v>
      </c>
      <c r="M5" s="259">
        <f t="shared" ref="M5:M50" si="2">I5-K5</f>
        <v>941</v>
      </c>
      <c r="N5" s="258">
        <f t="shared" ref="N5:N50" si="3">J5-L5</f>
        <v>73470</v>
      </c>
    </row>
    <row r="6" spans="1:14" ht="24.75">
      <c r="A6" s="261">
        <v>2</v>
      </c>
      <c r="B6" s="260" t="s">
        <v>143</v>
      </c>
      <c r="C6" s="259">
        <v>156978</v>
      </c>
      <c r="D6" s="258">
        <v>273507</v>
      </c>
      <c r="E6" s="259">
        <v>94247</v>
      </c>
      <c r="F6" s="258">
        <v>150896</v>
      </c>
      <c r="G6" s="259">
        <f t="shared" si="0"/>
        <v>62731</v>
      </c>
      <c r="H6" s="258">
        <f t="shared" si="1"/>
        <v>122611</v>
      </c>
      <c r="I6" s="259">
        <v>294913</v>
      </c>
      <c r="J6" s="258">
        <v>788274</v>
      </c>
      <c r="K6" s="259">
        <v>112015</v>
      </c>
      <c r="L6" s="258">
        <v>317682</v>
      </c>
      <c r="M6" s="259">
        <f t="shared" si="2"/>
        <v>182898</v>
      </c>
      <c r="N6" s="258">
        <f t="shared" si="3"/>
        <v>470592</v>
      </c>
    </row>
    <row r="7" spans="1:14" ht="24.75">
      <c r="A7" s="261">
        <v>3</v>
      </c>
      <c r="B7" s="260" t="s">
        <v>142</v>
      </c>
      <c r="C7" s="259">
        <v>172475</v>
      </c>
      <c r="D7" s="258">
        <v>634185</v>
      </c>
      <c r="E7" s="259">
        <v>110554</v>
      </c>
      <c r="F7" s="258">
        <v>178899</v>
      </c>
      <c r="G7" s="259">
        <f t="shared" si="0"/>
        <v>61921</v>
      </c>
      <c r="H7" s="258">
        <f t="shared" si="1"/>
        <v>455286</v>
      </c>
      <c r="I7" s="259">
        <v>393475</v>
      </c>
      <c r="J7" s="258">
        <v>1185518.7478932799</v>
      </c>
      <c r="K7" s="259">
        <v>240052</v>
      </c>
      <c r="L7" s="258">
        <v>402644.34021474997</v>
      </c>
      <c r="M7" s="259">
        <f t="shared" si="2"/>
        <v>153423</v>
      </c>
      <c r="N7" s="258">
        <f t="shared" si="3"/>
        <v>782874.40767852985</v>
      </c>
    </row>
    <row r="8" spans="1:14" ht="24.75">
      <c r="A8" s="261">
        <v>4</v>
      </c>
      <c r="B8" s="260" t="s">
        <v>141</v>
      </c>
      <c r="C8" s="259">
        <v>246599</v>
      </c>
      <c r="D8" s="258">
        <v>1078492.9099999999</v>
      </c>
      <c r="E8" s="259">
        <v>93345</v>
      </c>
      <c r="F8" s="258">
        <v>196208.08</v>
      </c>
      <c r="G8" s="259">
        <f t="shared" si="0"/>
        <v>153254</v>
      </c>
      <c r="H8" s="258">
        <f t="shared" si="1"/>
        <v>882284.83</v>
      </c>
      <c r="I8" s="259">
        <v>900572</v>
      </c>
      <c r="J8" s="258">
        <v>1429862.36</v>
      </c>
      <c r="K8" s="259">
        <v>340626</v>
      </c>
      <c r="L8" s="258">
        <v>580009.56999999995</v>
      </c>
      <c r="M8" s="259">
        <f t="shared" si="2"/>
        <v>559946</v>
      </c>
      <c r="N8" s="258">
        <f t="shared" si="3"/>
        <v>849852.79000000015</v>
      </c>
    </row>
    <row r="9" spans="1:14" ht="24.75">
      <c r="A9" s="261">
        <v>5</v>
      </c>
      <c r="B9" s="260" t="s">
        <v>140</v>
      </c>
      <c r="C9" s="259">
        <v>332524</v>
      </c>
      <c r="D9" s="258">
        <v>367487.14522960002</v>
      </c>
      <c r="E9" s="259">
        <v>213269</v>
      </c>
      <c r="F9" s="258">
        <v>170505.61038880001</v>
      </c>
      <c r="G9" s="259">
        <f t="shared" si="0"/>
        <v>119255</v>
      </c>
      <c r="H9" s="258">
        <f t="shared" si="1"/>
        <v>196981.53484080001</v>
      </c>
      <c r="I9" s="259">
        <v>382698</v>
      </c>
      <c r="J9" s="258">
        <v>659874.32999999996</v>
      </c>
      <c r="K9" s="259">
        <v>260075</v>
      </c>
      <c r="L9" s="258">
        <v>297073.84999999998</v>
      </c>
      <c r="M9" s="259">
        <f t="shared" si="2"/>
        <v>122623</v>
      </c>
      <c r="N9" s="258">
        <f t="shared" si="3"/>
        <v>362800.48</v>
      </c>
    </row>
    <row r="10" spans="1:14" ht="24.75">
      <c r="A10" s="261">
        <v>6</v>
      </c>
      <c r="B10" s="260" t="s">
        <v>139</v>
      </c>
      <c r="C10" s="259">
        <v>312</v>
      </c>
      <c r="D10" s="258">
        <v>559</v>
      </c>
      <c r="E10" s="259">
        <v>0</v>
      </c>
      <c r="F10" s="258">
        <v>0</v>
      </c>
      <c r="G10" s="259">
        <f t="shared" si="0"/>
        <v>312</v>
      </c>
      <c r="H10" s="258">
        <f t="shared" si="1"/>
        <v>559</v>
      </c>
      <c r="I10" s="259">
        <v>4162</v>
      </c>
      <c r="J10" s="258">
        <v>6605</v>
      </c>
      <c r="K10" s="259">
        <v>0</v>
      </c>
      <c r="L10" s="258">
        <v>0</v>
      </c>
      <c r="M10" s="259">
        <f t="shared" si="2"/>
        <v>4162</v>
      </c>
      <c r="N10" s="258">
        <f t="shared" si="3"/>
        <v>6605</v>
      </c>
    </row>
    <row r="11" spans="1:14" ht="24.75">
      <c r="A11" s="261">
        <v>7</v>
      </c>
      <c r="B11" s="260" t="s">
        <v>138</v>
      </c>
      <c r="C11" s="259">
        <v>11484</v>
      </c>
      <c r="D11" s="258">
        <v>30419.656999999999</v>
      </c>
      <c r="E11" s="259">
        <v>4207</v>
      </c>
      <c r="F11" s="258">
        <v>11913.967000000001</v>
      </c>
      <c r="G11" s="259">
        <f t="shared" si="0"/>
        <v>7277</v>
      </c>
      <c r="H11" s="258">
        <f t="shared" si="1"/>
        <v>18505.689999999999</v>
      </c>
      <c r="I11" s="259">
        <v>10770</v>
      </c>
      <c r="J11" s="258">
        <v>58779.519999999997</v>
      </c>
      <c r="K11" s="259">
        <v>8519</v>
      </c>
      <c r="L11" s="258">
        <v>25955.279999999999</v>
      </c>
      <c r="M11" s="259">
        <f t="shared" si="2"/>
        <v>2251</v>
      </c>
      <c r="N11" s="258">
        <f t="shared" si="3"/>
        <v>32824.239999999998</v>
      </c>
    </row>
    <row r="12" spans="1:14" ht="24.75">
      <c r="A12" s="261">
        <v>8</v>
      </c>
      <c r="B12" s="260" t="s">
        <v>137</v>
      </c>
      <c r="C12" s="259">
        <v>9489</v>
      </c>
      <c r="D12" s="258">
        <v>23675</v>
      </c>
      <c r="E12" s="259">
        <v>7661</v>
      </c>
      <c r="F12" s="258">
        <v>10233</v>
      </c>
      <c r="G12" s="259">
        <f t="shared" si="0"/>
        <v>1828</v>
      </c>
      <c r="H12" s="258">
        <f t="shared" si="1"/>
        <v>13442</v>
      </c>
      <c r="I12" s="259">
        <v>42366</v>
      </c>
      <c r="J12" s="258">
        <v>68627</v>
      </c>
      <c r="K12" s="259">
        <v>28583</v>
      </c>
      <c r="L12" s="258">
        <v>33898</v>
      </c>
      <c r="M12" s="259">
        <f t="shared" si="2"/>
        <v>13783</v>
      </c>
      <c r="N12" s="258">
        <f t="shared" si="3"/>
        <v>34729</v>
      </c>
    </row>
    <row r="13" spans="1:14" ht="24.75">
      <c r="A13" s="261">
        <v>9</v>
      </c>
      <c r="B13" s="260" t="s">
        <v>136</v>
      </c>
      <c r="C13" s="259">
        <v>37346</v>
      </c>
      <c r="D13" s="258">
        <v>171981.83</v>
      </c>
      <c r="E13" s="259">
        <v>0</v>
      </c>
      <c r="F13" s="258">
        <v>0</v>
      </c>
      <c r="G13" s="259">
        <f t="shared" si="0"/>
        <v>37346</v>
      </c>
      <c r="H13" s="258">
        <f t="shared" si="1"/>
        <v>171981.83</v>
      </c>
      <c r="I13" s="259">
        <v>67703</v>
      </c>
      <c r="J13" s="258">
        <v>268093.42</v>
      </c>
      <c r="K13" s="259">
        <v>0</v>
      </c>
      <c r="L13" s="258">
        <v>0</v>
      </c>
      <c r="M13" s="259">
        <f t="shared" si="2"/>
        <v>67703</v>
      </c>
      <c r="N13" s="258">
        <f t="shared" si="3"/>
        <v>268093.42</v>
      </c>
    </row>
    <row r="14" spans="1:14" ht="24.75">
      <c r="A14" s="261">
        <v>10</v>
      </c>
      <c r="B14" s="265" t="s">
        <v>135</v>
      </c>
      <c r="C14" s="259">
        <v>3492</v>
      </c>
      <c r="D14" s="258">
        <v>10284.709999999999</v>
      </c>
      <c r="E14" s="259">
        <v>3426</v>
      </c>
      <c r="F14" s="258">
        <v>6142.49</v>
      </c>
      <c r="G14" s="259">
        <f t="shared" si="0"/>
        <v>66</v>
      </c>
      <c r="H14" s="258">
        <f t="shared" si="1"/>
        <v>4142.2199999999993</v>
      </c>
      <c r="I14" s="259">
        <v>11433</v>
      </c>
      <c r="J14" s="258">
        <v>31684</v>
      </c>
      <c r="K14" s="259">
        <v>11262</v>
      </c>
      <c r="L14" s="258">
        <v>24476</v>
      </c>
      <c r="M14" s="259">
        <f t="shared" si="2"/>
        <v>171</v>
      </c>
      <c r="N14" s="258">
        <f t="shared" si="3"/>
        <v>7208</v>
      </c>
    </row>
    <row r="15" spans="1:14" ht="24.75">
      <c r="A15" s="261">
        <v>11</v>
      </c>
      <c r="B15" s="260" t="s">
        <v>134</v>
      </c>
      <c r="C15" s="259">
        <v>25126</v>
      </c>
      <c r="D15" s="258">
        <v>41929</v>
      </c>
      <c r="E15" s="259">
        <v>21962</v>
      </c>
      <c r="F15" s="258">
        <v>31073</v>
      </c>
      <c r="G15" s="259">
        <f t="shared" si="0"/>
        <v>3164</v>
      </c>
      <c r="H15" s="258">
        <f t="shared" si="1"/>
        <v>10856</v>
      </c>
      <c r="I15" s="259">
        <v>29889</v>
      </c>
      <c r="J15" s="258">
        <v>49102</v>
      </c>
      <c r="K15" s="259">
        <v>25668</v>
      </c>
      <c r="L15" s="258">
        <v>36260</v>
      </c>
      <c r="M15" s="259">
        <f t="shared" si="2"/>
        <v>4221</v>
      </c>
      <c r="N15" s="258">
        <f t="shared" si="3"/>
        <v>12842</v>
      </c>
    </row>
    <row r="16" spans="1:14" ht="24.75">
      <c r="A16" s="261">
        <v>12</v>
      </c>
      <c r="B16" s="260" t="s">
        <v>133</v>
      </c>
      <c r="C16" s="259">
        <v>1162</v>
      </c>
      <c r="D16" s="258">
        <v>4121</v>
      </c>
      <c r="E16" s="259">
        <v>1138</v>
      </c>
      <c r="F16" s="258">
        <v>3721</v>
      </c>
      <c r="G16" s="259">
        <f t="shared" si="0"/>
        <v>24</v>
      </c>
      <c r="H16" s="258">
        <f t="shared" si="1"/>
        <v>400</v>
      </c>
      <c r="I16" s="259">
        <v>4217</v>
      </c>
      <c r="J16" s="258">
        <v>19652</v>
      </c>
      <c r="K16" s="259">
        <v>3613</v>
      </c>
      <c r="L16" s="258">
        <v>14972.46</v>
      </c>
      <c r="M16" s="259">
        <f t="shared" si="2"/>
        <v>604</v>
      </c>
      <c r="N16" s="258">
        <f t="shared" si="3"/>
        <v>4679.5400000000009</v>
      </c>
    </row>
    <row r="17" spans="1:14" ht="24.75">
      <c r="A17" s="261">
        <v>13</v>
      </c>
      <c r="B17" s="260" t="s">
        <v>132</v>
      </c>
      <c r="C17" s="259">
        <v>24764</v>
      </c>
      <c r="D17" s="258">
        <v>59810.33</v>
      </c>
      <c r="E17" s="259">
        <v>15043</v>
      </c>
      <c r="F17" s="258">
        <v>26416.33</v>
      </c>
      <c r="G17" s="259">
        <f t="shared" si="0"/>
        <v>9721</v>
      </c>
      <c r="H17" s="258">
        <f t="shared" si="1"/>
        <v>33394</v>
      </c>
      <c r="I17" s="259">
        <v>24869</v>
      </c>
      <c r="J17" s="258">
        <v>72946.73</v>
      </c>
      <c r="K17" s="259">
        <v>24795</v>
      </c>
      <c r="L17" s="258">
        <v>43900.73</v>
      </c>
      <c r="M17" s="259">
        <f t="shared" si="2"/>
        <v>74</v>
      </c>
      <c r="N17" s="258">
        <f t="shared" si="3"/>
        <v>29045.999999999993</v>
      </c>
    </row>
    <row r="18" spans="1:14" ht="24.75">
      <c r="A18" s="261">
        <v>14</v>
      </c>
      <c r="B18" s="260" t="s">
        <v>131</v>
      </c>
      <c r="C18" s="259">
        <v>25215</v>
      </c>
      <c r="D18" s="258">
        <v>20329.63</v>
      </c>
      <c r="E18" s="259">
        <v>22038</v>
      </c>
      <c r="F18" s="258">
        <v>17300.5</v>
      </c>
      <c r="G18" s="259">
        <f t="shared" si="0"/>
        <v>3177</v>
      </c>
      <c r="H18" s="258">
        <f t="shared" si="1"/>
        <v>3029.130000000001</v>
      </c>
      <c r="I18" s="259">
        <v>63608</v>
      </c>
      <c r="J18" s="258">
        <v>99343.1</v>
      </c>
      <c r="K18" s="259">
        <v>45683</v>
      </c>
      <c r="L18" s="258">
        <v>46776.2</v>
      </c>
      <c r="M18" s="259">
        <f t="shared" si="2"/>
        <v>17925</v>
      </c>
      <c r="N18" s="258">
        <f t="shared" si="3"/>
        <v>52566.900000000009</v>
      </c>
    </row>
    <row r="19" spans="1:14" ht="49.5">
      <c r="A19" s="261">
        <v>15</v>
      </c>
      <c r="B19" s="260" t="s">
        <v>130</v>
      </c>
      <c r="C19" s="259">
        <v>1217</v>
      </c>
      <c r="D19" s="258">
        <v>3567.4367335000002</v>
      </c>
      <c r="E19" s="259">
        <v>1140</v>
      </c>
      <c r="F19" s="258">
        <v>1778.8450035000001</v>
      </c>
      <c r="G19" s="259">
        <f t="shared" si="0"/>
        <v>77</v>
      </c>
      <c r="H19" s="258">
        <f t="shared" si="1"/>
        <v>1788.5917300000001</v>
      </c>
      <c r="I19" s="259">
        <v>4633</v>
      </c>
      <c r="J19" s="258">
        <v>20403.379948500002</v>
      </c>
      <c r="K19" s="259">
        <v>3501</v>
      </c>
      <c r="L19" s="258">
        <v>8685.6516188000005</v>
      </c>
      <c r="M19" s="259">
        <f t="shared" si="2"/>
        <v>1132</v>
      </c>
      <c r="N19" s="258">
        <f t="shared" si="3"/>
        <v>11717.728329700001</v>
      </c>
    </row>
    <row r="20" spans="1:14" ht="24.75">
      <c r="A20" s="261">
        <v>16</v>
      </c>
      <c r="B20" s="260" t="s">
        <v>129</v>
      </c>
      <c r="C20" s="259">
        <v>13499</v>
      </c>
      <c r="D20" s="258">
        <v>12022.7718</v>
      </c>
      <c r="E20" s="259">
        <v>10147</v>
      </c>
      <c r="F20" s="258">
        <v>7075.4535999999998</v>
      </c>
      <c r="G20" s="259">
        <f t="shared" si="0"/>
        <v>3352</v>
      </c>
      <c r="H20" s="258">
        <f t="shared" si="1"/>
        <v>4947.3182000000006</v>
      </c>
      <c r="I20" s="259">
        <v>25282</v>
      </c>
      <c r="J20" s="258">
        <v>43103.01</v>
      </c>
      <c r="K20" s="259">
        <v>15526</v>
      </c>
      <c r="L20" s="258">
        <v>25355.14</v>
      </c>
      <c r="M20" s="259">
        <f t="shared" si="2"/>
        <v>9756</v>
      </c>
      <c r="N20" s="258">
        <f t="shared" si="3"/>
        <v>17747.870000000003</v>
      </c>
    </row>
    <row r="21" spans="1:14" ht="24.75">
      <c r="A21" s="261">
        <v>17</v>
      </c>
      <c r="B21" s="260" t="s">
        <v>128</v>
      </c>
      <c r="C21" s="259">
        <v>20</v>
      </c>
      <c r="D21" s="258">
        <v>28.82</v>
      </c>
      <c r="E21" s="259">
        <v>3</v>
      </c>
      <c r="F21" s="258">
        <v>11.02</v>
      </c>
      <c r="G21" s="259">
        <f t="shared" si="0"/>
        <v>17</v>
      </c>
      <c r="H21" s="258">
        <f t="shared" si="1"/>
        <v>17.8</v>
      </c>
      <c r="I21" s="259">
        <v>113</v>
      </c>
      <c r="J21" s="258">
        <v>375</v>
      </c>
      <c r="K21" s="259">
        <v>0</v>
      </c>
      <c r="L21" s="258">
        <v>0</v>
      </c>
      <c r="M21" s="259">
        <f t="shared" si="2"/>
        <v>113</v>
      </c>
      <c r="N21" s="258">
        <f t="shared" si="3"/>
        <v>375</v>
      </c>
    </row>
    <row r="22" spans="1:14" ht="24.75">
      <c r="A22" s="261">
        <v>18</v>
      </c>
      <c r="B22" s="263" t="s">
        <v>127</v>
      </c>
      <c r="C22" s="259">
        <v>2113</v>
      </c>
      <c r="D22" s="258">
        <v>3176</v>
      </c>
      <c r="E22" s="259">
        <v>1323</v>
      </c>
      <c r="F22" s="258">
        <v>1382</v>
      </c>
      <c r="G22" s="259">
        <f t="shared" si="0"/>
        <v>790</v>
      </c>
      <c r="H22" s="258">
        <f t="shared" si="1"/>
        <v>1794</v>
      </c>
      <c r="I22" s="259">
        <v>9218</v>
      </c>
      <c r="J22" s="258">
        <v>21646</v>
      </c>
      <c r="K22" s="259">
        <v>6756</v>
      </c>
      <c r="L22" s="258">
        <v>15072</v>
      </c>
      <c r="M22" s="259">
        <f t="shared" si="2"/>
        <v>2462</v>
      </c>
      <c r="N22" s="258">
        <f t="shared" si="3"/>
        <v>6574</v>
      </c>
    </row>
    <row r="23" spans="1:14" ht="24.75">
      <c r="A23" s="261">
        <v>19</v>
      </c>
      <c r="B23" s="263" t="s">
        <v>126</v>
      </c>
      <c r="C23" s="259">
        <v>154153</v>
      </c>
      <c r="D23" s="258">
        <v>411267.27555600001</v>
      </c>
      <c r="E23" s="259">
        <v>136885</v>
      </c>
      <c r="F23" s="258">
        <v>307658.32645380002</v>
      </c>
      <c r="G23" s="259">
        <f t="shared" si="0"/>
        <v>17268</v>
      </c>
      <c r="H23" s="258">
        <f t="shared" si="1"/>
        <v>103608.94910219999</v>
      </c>
      <c r="I23" s="259">
        <v>137903</v>
      </c>
      <c r="J23" s="258">
        <v>302655.82845580002</v>
      </c>
      <c r="K23" s="259">
        <v>68142</v>
      </c>
      <c r="L23" s="258">
        <v>116600.70224699999</v>
      </c>
      <c r="M23" s="259">
        <f t="shared" si="2"/>
        <v>69761</v>
      </c>
      <c r="N23" s="258">
        <f t="shared" si="3"/>
        <v>186055.12620880001</v>
      </c>
    </row>
    <row r="24" spans="1:14" ht="24.75">
      <c r="A24" s="261">
        <v>20</v>
      </c>
      <c r="B24" s="260" t="s">
        <v>125</v>
      </c>
      <c r="C24" s="259">
        <v>914</v>
      </c>
      <c r="D24" s="258">
        <v>1026</v>
      </c>
      <c r="E24" s="259">
        <v>0</v>
      </c>
      <c r="F24" s="258">
        <v>0</v>
      </c>
      <c r="G24" s="259">
        <f t="shared" si="0"/>
        <v>914</v>
      </c>
      <c r="H24" s="258">
        <f t="shared" si="1"/>
        <v>1026</v>
      </c>
      <c r="I24" s="259">
        <v>2024</v>
      </c>
      <c r="J24" s="258">
        <v>3098</v>
      </c>
      <c r="K24" s="259">
        <v>0</v>
      </c>
      <c r="L24" s="258">
        <v>0</v>
      </c>
      <c r="M24" s="259">
        <f t="shared" si="2"/>
        <v>2024</v>
      </c>
      <c r="N24" s="258">
        <f t="shared" si="3"/>
        <v>3098</v>
      </c>
    </row>
    <row r="25" spans="1:14" ht="24.75">
      <c r="A25" s="261">
        <v>21</v>
      </c>
      <c r="B25" s="263" t="s">
        <v>124</v>
      </c>
      <c r="C25" s="259">
        <v>163813</v>
      </c>
      <c r="D25" s="258">
        <v>161923.06928444101</v>
      </c>
      <c r="E25" s="259">
        <v>18855</v>
      </c>
      <c r="F25" s="258">
        <v>27311.603950799999</v>
      </c>
      <c r="G25" s="259">
        <f t="shared" si="0"/>
        <v>144958</v>
      </c>
      <c r="H25" s="258">
        <f t="shared" si="1"/>
        <v>134611.46533364101</v>
      </c>
      <c r="I25" s="259">
        <v>98217</v>
      </c>
      <c r="J25" s="258">
        <v>265258.65000000101</v>
      </c>
      <c r="K25" s="259">
        <v>12369</v>
      </c>
      <c r="L25" s="258">
        <v>34389.83</v>
      </c>
      <c r="M25" s="259">
        <f t="shared" si="2"/>
        <v>85848</v>
      </c>
      <c r="N25" s="258">
        <f t="shared" si="3"/>
        <v>230868.820000001</v>
      </c>
    </row>
    <row r="26" spans="1:14" ht="24.75">
      <c r="A26" s="261">
        <v>22</v>
      </c>
      <c r="B26" s="260" t="s">
        <v>113</v>
      </c>
      <c r="C26" s="259">
        <v>120754</v>
      </c>
      <c r="D26" s="258">
        <v>166370.2716749</v>
      </c>
      <c r="E26" s="259">
        <v>116431</v>
      </c>
      <c r="F26" s="258">
        <v>126010.4251444</v>
      </c>
      <c r="G26" s="259">
        <f t="shared" si="0"/>
        <v>4323</v>
      </c>
      <c r="H26" s="258">
        <f t="shared" si="1"/>
        <v>40359.846530499999</v>
      </c>
      <c r="I26" s="259">
        <v>190624</v>
      </c>
      <c r="J26" s="258">
        <v>328145.7800042</v>
      </c>
      <c r="K26" s="259">
        <v>160710</v>
      </c>
      <c r="L26" s="258">
        <v>214957.7131585</v>
      </c>
      <c r="M26" s="259">
        <f t="shared" si="2"/>
        <v>29914</v>
      </c>
      <c r="N26" s="258">
        <f t="shared" si="3"/>
        <v>113188.0668457</v>
      </c>
    </row>
    <row r="27" spans="1:14" ht="24.75">
      <c r="A27" s="261">
        <v>23</v>
      </c>
      <c r="B27" s="263" t="s">
        <v>112</v>
      </c>
      <c r="C27" s="259">
        <v>25407</v>
      </c>
      <c r="D27" s="258">
        <v>21785.4094079764</v>
      </c>
      <c r="E27" s="259">
        <v>16</v>
      </c>
      <c r="F27" s="258">
        <v>1026.7221300000001</v>
      </c>
      <c r="G27" s="259">
        <f t="shared" si="0"/>
        <v>25391</v>
      </c>
      <c r="H27" s="258">
        <f t="shared" si="1"/>
        <v>20758.687277976402</v>
      </c>
      <c r="I27" s="259">
        <v>49628</v>
      </c>
      <c r="J27" s="258">
        <v>52020.121859535597</v>
      </c>
      <c r="K27" s="259">
        <v>2172</v>
      </c>
      <c r="L27" s="258">
        <v>6998.2106119999999</v>
      </c>
      <c r="M27" s="259">
        <f t="shared" si="2"/>
        <v>47456</v>
      </c>
      <c r="N27" s="258">
        <f t="shared" si="3"/>
        <v>45021.911247535594</v>
      </c>
    </row>
    <row r="28" spans="1:14" ht="24.75">
      <c r="A28" s="261">
        <v>24</v>
      </c>
      <c r="B28" s="260" t="s">
        <v>111</v>
      </c>
      <c r="C28" s="259">
        <v>10615</v>
      </c>
      <c r="D28" s="258">
        <v>38418.400000000001</v>
      </c>
      <c r="E28" s="259">
        <v>8082</v>
      </c>
      <c r="F28" s="258">
        <v>35395.4</v>
      </c>
      <c r="G28" s="259">
        <f t="shared" si="0"/>
        <v>2533</v>
      </c>
      <c r="H28" s="258">
        <f t="shared" si="1"/>
        <v>3023</v>
      </c>
      <c r="I28" s="259">
        <v>5832</v>
      </c>
      <c r="J28" s="258">
        <v>6031</v>
      </c>
      <c r="K28" s="259">
        <v>5832</v>
      </c>
      <c r="L28" s="258">
        <v>6031</v>
      </c>
      <c r="M28" s="259">
        <f t="shared" si="2"/>
        <v>0</v>
      </c>
      <c r="N28" s="258">
        <f t="shared" si="3"/>
        <v>0</v>
      </c>
    </row>
    <row r="29" spans="1:14" ht="24.75">
      <c r="A29" s="261">
        <v>25</v>
      </c>
      <c r="B29" s="260" t="s">
        <v>110</v>
      </c>
      <c r="C29" s="259">
        <v>2446</v>
      </c>
      <c r="D29" s="258">
        <v>5590.0622400000002</v>
      </c>
      <c r="E29" s="259">
        <v>2426</v>
      </c>
      <c r="F29" s="258">
        <v>2132.4622399999998</v>
      </c>
      <c r="G29" s="259">
        <f t="shared" si="0"/>
        <v>20</v>
      </c>
      <c r="H29" s="258">
        <f t="shared" si="1"/>
        <v>3457.6000000000004</v>
      </c>
      <c r="I29" s="259">
        <v>2371</v>
      </c>
      <c r="J29" s="258">
        <v>10532.6</v>
      </c>
      <c r="K29" s="259">
        <v>2146</v>
      </c>
      <c r="L29" s="258">
        <v>2025.27</v>
      </c>
      <c r="M29" s="259">
        <f t="shared" si="2"/>
        <v>225</v>
      </c>
      <c r="N29" s="258">
        <f t="shared" si="3"/>
        <v>8507.33</v>
      </c>
    </row>
    <row r="30" spans="1:14" ht="24.75">
      <c r="A30" s="261">
        <v>26</v>
      </c>
      <c r="B30" s="260" t="s">
        <v>109</v>
      </c>
      <c r="C30" s="259">
        <v>362</v>
      </c>
      <c r="D30" s="258">
        <v>620</v>
      </c>
      <c r="E30" s="259">
        <v>0</v>
      </c>
      <c r="F30" s="258">
        <v>0</v>
      </c>
      <c r="G30" s="259">
        <f t="shared" si="0"/>
        <v>362</v>
      </c>
      <c r="H30" s="258">
        <f t="shared" si="1"/>
        <v>620</v>
      </c>
      <c r="I30" s="259">
        <v>1213</v>
      </c>
      <c r="J30" s="258">
        <v>2034</v>
      </c>
      <c r="K30" s="259">
        <v>0</v>
      </c>
      <c r="L30" s="258">
        <v>0</v>
      </c>
      <c r="M30" s="259">
        <f t="shared" si="2"/>
        <v>1213</v>
      </c>
      <c r="N30" s="258">
        <f t="shared" si="3"/>
        <v>2034</v>
      </c>
    </row>
    <row r="31" spans="1:14" ht="24.75">
      <c r="A31" s="261">
        <v>27</v>
      </c>
      <c r="B31" s="260" t="s">
        <v>108</v>
      </c>
      <c r="C31" s="259">
        <v>40816</v>
      </c>
      <c r="D31" s="258">
        <v>62850.7</v>
      </c>
      <c r="E31" s="259">
        <v>26073</v>
      </c>
      <c r="F31" s="258">
        <v>33749.055</v>
      </c>
      <c r="G31" s="259">
        <f t="shared" si="0"/>
        <v>14743</v>
      </c>
      <c r="H31" s="258">
        <f t="shared" si="1"/>
        <v>29101.644999999997</v>
      </c>
      <c r="I31" s="259">
        <v>38400</v>
      </c>
      <c r="J31" s="258">
        <v>70982.720000000001</v>
      </c>
      <c r="K31" s="259">
        <v>0</v>
      </c>
      <c r="L31" s="258">
        <v>0</v>
      </c>
      <c r="M31" s="259">
        <f t="shared" si="2"/>
        <v>38400</v>
      </c>
      <c r="N31" s="258">
        <f t="shared" si="3"/>
        <v>70982.720000000001</v>
      </c>
    </row>
    <row r="32" spans="1:14" ht="24.75">
      <c r="A32" s="261">
        <v>28</v>
      </c>
      <c r="B32" s="260" t="s">
        <v>107</v>
      </c>
      <c r="C32" s="259">
        <v>28</v>
      </c>
      <c r="D32" s="258">
        <v>13322</v>
      </c>
      <c r="E32" s="259">
        <v>0</v>
      </c>
      <c r="F32" s="258">
        <v>0</v>
      </c>
      <c r="G32" s="259">
        <f t="shared" si="0"/>
        <v>28</v>
      </c>
      <c r="H32" s="258">
        <f t="shared" si="1"/>
        <v>13322</v>
      </c>
      <c r="I32" s="259">
        <v>42</v>
      </c>
      <c r="J32" s="258">
        <v>15438</v>
      </c>
      <c r="K32" s="259">
        <v>0</v>
      </c>
      <c r="L32" s="258">
        <v>0</v>
      </c>
      <c r="M32" s="259">
        <f t="shared" si="2"/>
        <v>42</v>
      </c>
      <c r="N32" s="258">
        <f t="shared" si="3"/>
        <v>15438</v>
      </c>
    </row>
    <row r="33" spans="1:14" ht="24.75">
      <c r="A33" s="261">
        <v>29</v>
      </c>
      <c r="B33" s="260" t="s">
        <v>106</v>
      </c>
      <c r="C33" s="259">
        <v>9982</v>
      </c>
      <c r="D33" s="258">
        <v>4409.5600000000004</v>
      </c>
      <c r="E33" s="259">
        <v>10</v>
      </c>
      <c r="F33" s="258">
        <v>97.37</v>
      </c>
      <c r="G33" s="259">
        <f t="shared" si="0"/>
        <v>9972</v>
      </c>
      <c r="H33" s="258">
        <f t="shared" si="1"/>
        <v>4312.1900000000005</v>
      </c>
      <c r="I33" s="259">
        <v>16933</v>
      </c>
      <c r="J33" s="258">
        <v>26936</v>
      </c>
      <c r="K33" s="259">
        <v>0</v>
      </c>
      <c r="L33" s="258">
        <v>0</v>
      </c>
      <c r="M33" s="259">
        <f t="shared" si="2"/>
        <v>16933</v>
      </c>
      <c r="N33" s="258">
        <f t="shared" si="3"/>
        <v>26936</v>
      </c>
    </row>
    <row r="34" spans="1:14" ht="24.75">
      <c r="A34" s="261">
        <v>30</v>
      </c>
      <c r="B34" s="260" t="s">
        <v>105</v>
      </c>
      <c r="C34" s="259">
        <v>2202</v>
      </c>
      <c r="D34" s="258">
        <v>9718.9599999999991</v>
      </c>
      <c r="E34" s="259">
        <v>108</v>
      </c>
      <c r="F34" s="258">
        <v>1867.22</v>
      </c>
      <c r="G34" s="259">
        <f t="shared" si="0"/>
        <v>2094</v>
      </c>
      <c r="H34" s="258">
        <f t="shared" si="1"/>
        <v>7851.7399999999989</v>
      </c>
      <c r="I34" s="259">
        <v>2202</v>
      </c>
      <c r="J34" s="258">
        <v>9718.9599999999991</v>
      </c>
      <c r="K34" s="259">
        <v>108</v>
      </c>
      <c r="L34" s="258">
        <v>1867.2</v>
      </c>
      <c r="M34" s="259">
        <f t="shared" si="2"/>
        <v>2094</v>
      </c>
      <c r="N34" s="258">
        <f t="shared" si="3"/>
        <v>7851.7599999999993</v>
      </c>
    </row>
    <row r="35" spans="1:14" ht="24.75">
      <c r="A35" s="261">
        <v>31</v>
      </c>
      <c r="B35" s="260" t="s">
        <v>104</v>
      </c>
      <c r="C35" s="259">
        <v>59491</v>
      </c>
      <c r="D35" s="258">
        <v>39626.887085800001</v>
      </c>
      <c r="E35" s="259">
        <v>1889</v>
      </c>
      <c r="F35" s="258">
        <v>3411.1358475000002</v>
      </c>
      <c r="G35" s="259">
        <f t="shared" si="0"/>
        <v>57602</v>
      </c>
      <c r="H35" s="258">
        <f t="shared" si="1"/>
        <v>36215.751238299999</v>
      </c>
      <c r="I35" s="259">
        <v>114937</v>
      </c>
      <c r="J35" s="258">
        <v>84834.611975199805</v>
      </c>
      <c r="K35" s="259">
        <v>6890</v>
      </c>
      <c r="L35" s="258">
        <v>23710.1924301</v>
      </c>
      <c r="M35" s="259">
        <f t="shared" si="2"/>
        <v>108047</v>
      </c>
      <c r="N35" s="258">
        <f t="shared" si="3"/>
        <v>61124.419545099809</v>
      </c>
    </row>
    <row r="36" spans="1:14" ht="24.75">
      <c r="A36" s="261">
        <v>32</v>
      </c>
      <c r="B36" s="260" t="s">
        <v>103</v>
      </c>
      <c r="C36" s="259">
        <v>14863</v>
      </c>
      <c r="D36" s="258">
        <v>14204</v>
      </c>
      <c r="E36" s="259">
        <v>0</v>
      </c>
      <c r="F36" s="258">
        <v>0</v>
      </c>
      <c r="G36" s="259">
        <f t="shared" si="0"/>
        <v>14863</v>
      </c>
      <c r="H36" s="258">
        <f t="shared" si="1"/>
        <v>14204</v>
      </c>
      <c r="I36" s="259">
        <v>15000</v>
      </c>
      <c r="J36" s="258">
        <v>25132</v>
      </c>
      <c r="K36" s="259">
        <v>0</v>
      </c>
      <c r="L36" s="258">
        <v>0</v>
      </c>
      <c r="M36" s="259">
        <f t="shared" si="2"/>
        <v>15000</v>
      </c>
      <c r="N36" s="258">
        <f t="shared" si="3"/>
        <v>25132</v>
      </c>
    </row>
    <row r="37" spans="1:14" ht="49.5">
      <c r="A37" s="261">
        <v>33</v>
      </c>
      <c r="B37" s="260" t="s">
        <v>102</v>
      </c>
      <c r="C37" s="259">
        <v>1748</v>
      </c>
      <c r="D37" s="258">
        <v>2906.51</v>
      </c>
      <c r="E37" s="259">
        <v>1528</v>
      </c>
      <c r="F37" s="258">
        <v>1776.21</v>
      </c>
      <c r="G37" s="259">
        <f t="shared" si="0"/>
        <v>220</v>
      </c>
      <c r="H37" s="258">
        <f t="shared" si="1"/>
        <v>1130.3000000000002</v>
      </c>
      <c r="I37" s="259">
        <v>1886</v>
      </c>
      <c r="J37" s="258">
        <v>3473.56</v>
      </c>
      <c r="K37" s="259">
        <v>1643</v>
      </c>
      <c r="L37" s="258">
        <v>1536.69</v>
      </c>
      <c r="M37" s="259">
        <f t="shared" si="2"/>
        <v>243</v>
      </c>
      <c r="N37" s="258">
        <f t="shared" si="3"/>
        <v>1936.87</v>
      </c>
    </row>
    <row r="38" spans="1:14" ht="24.75">
      <c r="A38" s="261">
        <v>34</v>
      </c>
      <c r="B38" s="260" t="s">
        <v>101</v>
      </c>
      <c r="C38" s="259">
        <v>10572</v>
      </c>
      <c r="D38" s="258">
        <v>75156.180964200001</v>
      </c>
      <c r="E38" s="259">
        <v>5314</v>
      </c>
      <c r="F38" s="258">
        <v>51054.246234600003</v>
      </c>
      <c r="G38" s="259">
        <f t="shared" si="0"/>
        <v>5258</v>
      </c>
      <c r="H38" s="258">
        <f t="shared" si="1"/>
        <v>24101.934729599998</v>
      </c>
      <c r="I38" s="259">
        <v>24308</v>
      </c>
      <c r="J38" s="258">
        <v>60234.016492087503</v>
      </c>
      <c r="K38" s="259">
        <v>0</v>
      </c>
      <c r="L38" s="258">
        <v>0</v>
      </c>
      <c r="M38" s="259">
        <f t="shared" si="2"/>
        <v>24308</v>
      </c>
      <c r="N38" s="258">
        <f t="shared" si="3"/>
        <v>60234.016492087503</v>
      </c>
    </row>
    <row r="39" spans="1:14" ht="24.75">
      <c r="A39" s="261">
        <v>35</v>
      </c>
      <c r="B39" s="264" t="s">
        <v>100</v>
      </c>
      <c r="C39" s="259">
        <v>35083</v>
      </c>
      <c r="D39" s="258">
        <v>186531.807194327</v>
      </c>
      <c r="E39" s="259">
        <v>11608</v>
      </c>
      <c r="F39" s="258">
        <v>63138.452561300001</v>
      </c>
      <c r="G39" s="259">
        <f t="shared" si="0"/>
        <v>23475</v>
      </c>
      <c r="H39" s="258">
        <f t="shared" si="1"/>
        <v>123393.354633027</v>
      </c>
      <c r="I39" s="259">
        <v>82342</v>
      </c>
      <c r="J39" s="258">
        <v>287225.80318793701</v>
      </c>
      <c r="K39" s="259">
        <v>18586</v>
      </c>
      <c r="L39" s="258">
        <v>111058.69030430001</v>
      </c>
      <c r="M39" s="259">
        <f t="shared" si="2"/>
        <v>63756</v>
      </c>
      <c r="N39" s="258">
        <f t="shared" si="3"/>
        <v>176167.11288363702</v>
      </c>
    </row>
    <row r="40" spans="1:14" ht="24.75">
      <c r="A40" s="261">
        <v>36</v>
      </c>
      <c r="B40" s="263" t="s">
        <v>99</v>
      </c>
      <c r="C40" s="259">
        <v>19652</v>
      </c>
      <c r="D40" s="258">
        <v>132432.68461</v>
      </c>
      <c r="E40" s="259">
        <v>0</v>
      </c>
      <c r="F40" s="258">
        <v>0</v>
      </c>
      <c r="G40" s="259">
        <f t="shared" si="0"/>
        <v>19652</v>
      </c>
      <c r="H40" s="258">
        <f t="shared" si="1"/>
        <v>132432.68461</v>
      </c>
      <c r="I40" s="259">
        <v>48901</v>
      </c>
      <c r="J40" s="258">
        <v>213765</v>
      </c>
      <c r="K40" s="259">
        <v>0</v>
      </c>
      <c r="L40" s="258">
        <v>0</v>
      </c>
      <c r="M40" s="259">
        <f t="shared" si="2"/>
        <v>48901</v>
      </c>
      <c r="N40" s="258">
        <f t="shared" si="3"/>
        <v>213765</v>
      </c>
    </row>
    <row r="41" spans="1:14" ht="24.75">
      <c r="A41" s="261">
        <v>37</v>
      </c>
      <c r="B41" s="263" t="s">
        <v>98</v>
      </c>
      <c r="C41" s="259">
        <v>94905</v>
      </c>
      <c r="D41" s="258">
        <v>192014.35946509999</v>
      </c>
      <c r="E41" s="259">
        <v>0</v>
      </c>
      <c r="F41" s="258">
        <v>0</v>
      </c>
      <c r="G41" s="259">
        <f t="shared" si="0"/>
        <v>94905</v>
      </c>
      <c r="H41" s="258">
        <f t="shared" si="1"/>
        <v>192014.35946509999</v>
      </c>
      <c r="I41" s="259">
        <v>90717</v>
      </c>
      <c r="J41" s="258">
        <v>218248.49049900001</v>
      </c>
      <c r="K41" s="259">
        <v>0</v>
      </c>
      <c r="L41" s="258">
        <v>0</v>
      </c>
      <c r="M41" s="259">
        <f t="shared" si="2"/>
        <v>90717</v>
      </c>
      <c r="N41" s="258">
        <f t="shared" si="3"/>
        <v>218248.49049900001</v>
      </c>
    </row>
    <row r="42" spans="1:14" ht="24.75">
      <c r="A42" s="261">
        <v>38</v>
      </c>
      <c r="B42" s="263" t="s">
        <v>97</v>
      </c>
      <c r="C42" s="259">
        <v>31423</v>
      </c>
      <c r="D42" s="258">
        <v>50867.088150000003</v>
      </c>
      <c r="E42" s="259">
        <v>15797</v>
      </c>
      <c r="F42" s="258">
        <v>17747.08815</v>
      </c>
      <c r="G42" s="259">
        <f t="shared" si="0"/>
        <v>15626</v>
      </c>
      <c r="H42" s="258">
        <f t="shared" si="1"/>
        <v>33120</v>
      </c>
      <c r="I42" s="259">
        <v>59252</v>
      </c>
      <c r="J42" s="258">
        <v>118619.9160131</v>
      </c>
      <c r="K42" s="259">
        <v>16753</v>
      </c>
      <c r="L42" s="258">
        <v>30294.761271799998</v>
      </c>
      <c r="M42" s="259">
        <f t="shared" si="2"/>
        <v>42499</v>
      </c>
      <c r="N42" s="258">
        <f t="shared" si="3"/>
        <v>88325.154741299993</v>
      </c>
    </row>
    <row r="43" spans="1:14" ht="24.75">
      <c r="A43" s="261">
        <v>39</v>
      </c>
      <c r="B43" s="263" t="s">
        <v>96</v>
      </c>
      <c r="C43" s="259">
        <v>320312</v>
      </c>
      <c r="D43" s="258">
        <v>157250</v>
      </c>
      <c r="E43" s="259">
        <v>61678</v>
      </c>
      <c r="F43" s="258">
        <v>18699</v>
      </c>
      <c r="G43" s="259">
        <f t="shared" si="0"/>
        <v>258634</v>
      </c>
      <c r="H43" s="258">
        <f t="shared" si="1"/>
        <v>138551</v>
      </c>
      <c r="I43" s="259">
        <v>357309</v>
      </c>
      <c r="J43" s="258">
        <v>375796</v>
      </c>
      <c r="K43" s="259">
        <v>0</v>
      </c>
      <c r="L43" s="258">
        <v>0</v>
      </c>
      <c r="M43" s="259">
        <f t="shared" si="2"/>
        <v>357309</v>
      </c>
      <c r="N43" s="258">
        <f t="shared" si="3"/>
        <v>375796</v>
      </c>
    </row>
    <row r="44" spans="1:14" ht="49.5">
      <c r="A44" s="261">
        <v>40</v>
      </c>
      <c r="B44" s="260" t="s">
        <v>95</v>
      </c>
      <c r="C44" s="259">
        <v>323729</v>
      </c>
      <c r="D44" s="258">
        <v>277636</v>
      </c>
      <c r="E44" s="259">
        <v>227778</v>
      </c>
      <c r="F44" s="258">
        <v>207783</v>
      </c>
      <c r="G44" s="259">
        <f t="shared" si="0"/>
        <v>95951</v>
      </c>
      <c r="H44" s="258">
        <f t="shared" si="1"/>
        <v>69853</v>
      </c>
      <c r="I44" s="259">
        <v>868546</v>
      </c>
      <c r="J44" s="258">
        <v>1004226</v>
      </c>
      <c r="K44" s="259">
        <v>351423</v>
      </c>
      <c r="L44" s="258">
        <v>338720</v>
      </c>
      <c r="M44" s="259">
        <f t="shared" si="2"/>
        <v>517123</v>
      </c>
      <c r="N44" s="258">
        <f t="shared" si="3"/>
        <v>665506</v>
      </c>
    </row>
    <row r="45" spans="1:14" ht="49.5">
      <c r="A45" s="261">
        <v>41</v>
      </c>
      <c r="B45" s="260" t="s">
        <v>94</v>
      </c>
      <c r="C45" s="259">
        <v>173053</v>
      </c>
      <c r="D45" s="258">
        <v>262577.3</v>
      </c>
      <c r="E45" s="259">
        <v>160722</v>
      </c>
      <c r="F45" s="258">
        <v>250287.25</v>
      </c>
      <c r="G45" s="259">
        <f t="shared" si="0"/>
        <v>12331</v>
      </c>
      <c r="H45" s="258">
        <f t="shared" si="1"/>
        <v>12290.049999999988</v>
      </c>
      <c r="I45" s="259">
        <v>408623</v>
      </c>
      <c r="J45" s="258">
        <v>675229.51</v>
      </c>
      <c r="K45" s="259">
        <v>287895</v>
      </c>
      <c r="L45" s="258">
        <v>433464.75</v>
      </c>
      <c r="M45" s="259">
        <f t="shared" si="2"/>
        <v>120728</v>
      </c>
      <c r="N45" s="258">
        <f t="shared" si="3"/>
        <v>241764.76</v>
      </c>
    </row>
    <row r="46" spans="1:14" ht="24.75">
      <c r="A46" s="261">
        <v>42</v>
      </c>
      <c r="B46" s="260" t="s">
        <v>92</v>
      </c>
      <c r="C46" s="259">
        <v>2884</v>
      </c>
      <c r="D46" s="258">
        <v>14542.03</v>
      </c>
      <c r="E46" s="259">
        <v>0</v>
      </c>
      <c r="F46" s="258">
        <v>0</v>
      </c>
      <c r="G46" s="259">
        <f t="shared" si="0"/>
        <v>2884</v>
      </c>
      <c r="H46" s="258">
        <f t="shared" si="1"/>
        <v>14542.03</v>
      </c>
      <c r="I46" s="259">
        <v>309482</v>
      </c>
      <c r="J46" s="258">
        <v>181901.21</v>
      </c>
      <c r="K46" s="259">
        <v>210</v>
      </c>
      <c r="L46" s="258">
        <v>832.91</v>
      </c>
      <c r="M46" s="259">
        <f t="shared" si="2"/>
        <v>309272</v>
      </c>
      <c r="N46" s="258">
        <f t="shared" si="3"/>
        <v>181068.3</v>
      </c>
    </row>
    <row r="47" spans="1:14" ht="24.75">
      <c r="A47" s="261">
        <v>43</v>
      </c>
      <c r="B47" s="260" t="s">
        <v>91</v>
      </c>
      <c r="C47" s="259">
        <v>1067856</v>
      </c>
      <c r="D47" s="258">
        <v>644796.89</v>
      </c>
      <c r="E47" s="259">
        <v>1050831</v>
      </c>
      <c r="F47" s="258">
        <v>611161.31000000006</v>
      </c>
      <c r="G47" s="259">
        <f t="shared" si="0"/>
        <v>17025</v>
      </c>
      <c r="H47" s="258">
        <f t="shared" si="1"/>
        <v>33635.579999999958</v>
      </c>
      <c r="I47" s="259">
        <v>2270798</v>
      </c>
      <c r="J47" s="258">
        <v>1226200.26</v>
      </c>
      <c r="K47" s="259">
        <v>2165177</v>
      </c>
      <c r="L47" s="258">
        <v>1073438.1399999999</v>
      </c>
      <c r="M47" s="259">
        <f t="shared" si="2"/>
        <v>105621</v>
      </c>
      <c r="N47" s="258">
        <f t="shared" si="3"/>
        <v>152762.12000000011</v>
      </c>
    </row>
    <row r="48" spans="1:14" ht="24.75">
      <c r="A48" s="261">
        <v>44</v>
      </c>
      <c r="B48" s="262" t="s">
        <v>90</v>
      </c>
      <c r="C48" s="259">
        <v>0</v>
      </c>
      <c r="D48" s="258">
        <v>0</v>
      </c>
      <c r="E48" s="259">
        <v>0</v>
      </c>
      <c r="F48" s="258">
        <v>0</v>
      </c>
      <c r="G48" s="259">
        <f t="shared" si="0"/>
        <v>0</v>
      </c>
      <c r="H48" s="258">
        <f t="shared" si="1"/>
        <v>0</v>
      </c>
      <c r="I48" s="259">
        <v>0</v>
      </c>
      <c r="J48" s="258">
        <v>0</v>
      </c>
      <c r="K48" s="259">
        <v>0</v>
      </c>
      <c r="L48" s="258">
        <v>0</v>
      </c>
      <c r="M48" s="259">
        <f t="shared" si="2"/>
        <v>0</v>
      </c>
      <c r="N48" s="258">
        <f t="shared" si="3"/>
        <v>0</v>
      </c>
    </row>
    <row r="49" spans="1:14" ht="24.75">
      <c r="A49" s="261">
        <v>45</v>
      </c>
      <c r="B49" s="260" t="s">
        <v>89</v>
      </c>
      <c r="C49" s="259">
        <v>0</v>
      </c>
      <c r="D49" s="258">
        <v>0</v>
      </c>
      <c r="E49" s="259">
        <v>0</v>
      </c>
      <c r="F49" s="258">
        <v>0</v>
      </c>
      <c r="G49" s="259">
        <f t="shared" si="0"/>
        <v>0</v>
      </c>
      <c r="H49" s="258">
        <f t="shared" si="1"/>
        <v>0</v>
      </c>
      <c r="I49" s="259">
        <v>0</v>
      </c>
      <c r="J49" s="258">
        <v>0</v>
      </c>
      <c r="K49" s="259">
        <v>0</v>
      </c>
      <c r="L49" s="258">
        <v>0</v>
      </c>
      <c r="M49" s="259">
        <f t="shared" si="2"/>
        <v>0</v>
      </c>
      <c r="N49" s="258">
        <f t="shared" si="3"/>
        <v>0</v>
      </c>
    </row>
    <row r="50" spans="1:14" ht="22.5">
      <c r="A50" s="257"/>
      <c r="B50" s="256" t="s">
        <v>12</v>
      </c>
      <c r="C50" s="255">
        <f>SUM(C5:C49)</f>
        <v>4451410</v>
      </c>
      <c r="D50" s="254">
        <f>SUM(D5:D49)</f>
        <v>6456517.6863958435</v>
      </c>
      <c r="E50" s="255">
        <f>SUM(E5:E49)</f>
        <v>2761220</v>
      </c>
      <c r="F50" s="254">
        <f>SUM(F5:F49)</f>
        <v>2852274.5737046995</v>
      </c>
      <c r="G50" s="255">
        <f t="shared" si="0"/>
        <v>1690190</v>
      </c>
      <c r="H50" s="254">
        <f t="shared" si="1"/>
        <v>3604243.112691144</v>
      </c>
      <c r="I50" s="255">
        <f>SUM(I5:I49)</f>
        <v>8486854</v>
      </c>
      <c r="J50" s="254">
        <f>SUM(J5:J49)</f>
        <v>12161744.636328638</v>
      </c>
      <c r="K50" s="255">
        <f>SUM(K5:K49)</f>
        <v>5245232</v>
      </c>
      <c r="L50" s="254">
        <f>SUM(L5:L49)</f>
        <v>5965334.2818572493</v>
      </c>
      <c r="M50" s="255">
        <f t="shared" si="2"/>
        <v>3241622</v>
      </c>
      <c r="N50" s="254">
        <f t="shared" si="3"/>
        <v>6196410.3544713883</v>
      </c>
    </row>
  </sheetData>
  <mergeCells count="11">
    <mergeCell ref="B1:N1"/>
    <mergeCell ref="B2:B4"/>
    <mergeCell ref="A2:A4"/>
    <mergeCell ref="C3:D3"/>
    <mergeCell ref="E3:F3"/>
    <mergeCell ref="G3:H3"/>
    <mergeCell ref="C2:H2"/>
    <mergeCell ref="I2:N2"/>
    <mergeCell ref="I3:J3"/>
    <mergeCell ref="K3:L3"/>
    <mergeCell ref="M3:N3"/>
  </mergeCells>
  <printOptions horizontalCentered="1" verticalCentered="1" gridLines="1"/>
  <pageMargins left="0.70866141732283505" right="0.70866141732283505" top="0.74803149606299202" bottom="0.74803149606299202" header="0.31496062992126" footer="0.31496062992126"/>
  <pageSetup paperSize="9" scale="54" orientation="landscape" verticalDpi="300" r:id="rId1"/>
  <rowBreaks count="1" manualBreakCount="1">
    <brk id="25" max="1048575" man="1"/>
  </rowBreaks>
</worksheet>
</file>

<file path=xl/worksheets/sheet16.xml><?xml version="1.0" encoding="utf-8"?>
<worksheet xmlns="http://schemas.openxmlformats.org/spreadsheetml/2006/main" xmlns:r="http://schemas.openxmlformats.org/officeDocument/2006/relationships">
  <dimension ref="A1:D43"/>
  <sheetViews>
    <sheetView zoomScale="60" zoomScaleNormal="60" workbookViewId="0">
      <selection activeCell="J8" sqref="J8"/>
    </sheetView>
  </sheetViews>
  <sheetFormatPr defaultRowHeight="18.75"/>
  <cols>
    <col min="1" max="1" width="5.5703125" style="268" customWidth="1"/>
    <col min="2" max="2" width="145.85546875" style="268" customWidth="1"/>
    <col min="3" max="3" width="23.85546875" bestFit="1" customWidth="1"/>
    <col min="4" max="4" width="27.5703125" bestFit="1" customWidth="1"/>
  </cols>
  <sheetData>
    <row r="1" spans="1:4" ht="42.75" customHeight="1">
      <c r="A1" s="483" t="s">
        <v>270</v>
      </c>
      <c r="B1" s="483"/>
      <c r="C1" s="483"/>
      <c r="D1" s="483"/>
    </row>
    <row r="2" spans="1:4" ht="15">
      <c r="A2" s="484"/>
      <c r="B2" s="484"/>
      <c r="C2" s="484"/>
      <c r="D2" s="484"/>
    </row>
    <row r="3" spans="1:4" ht="69.75" customHeight="1">
      <c r="A3" s="479" t="s">
        <v>307</v>
      </c>
      <c r="B3" s="480"/>
      <c r="C3" s="481" t="s">
        <v>338</v>
      </c>
      <c r="D3" s="482"/>
    </row>
    <row r="4" spans="1:4" ht="26.25">
      <c r="A4" s="269"/>
      <c r="B4" s="270"/>
      <c r="C4" s="288"/>
      <c r="D4" s="289"/>
    </row>
    <row r="5" spans="1:4" ht="78.75">
      <c r="A5" s="271" t="s">
        <v>308</v>
      </c>
      <c r="B5" s="272" t="s">
        <v>309</v>
      </c>
      <c r="C5" s="290" t="s">
        <v>12</v>
      </c>
      <c r="D5" s="290" t="s">
        <v>339</v>
      </c>
    </row>
    <row r="6" spans="1:4">
      <c r="A6" s="273">
        <v>1</v>
      </c>
      <c r="B6" s="274">
        <v>2</v>
      </c>
      <c r="C6" s="291">
        <v>3</v>
      </c>
      <c r="D6" s="291">
        <v>4</v>
      </c>
    </row>
    <row r="7" spans="1:4">
      <c r="A7" s="275"/>
      <c r="B7" s="276"/>
      <c r="C7" s="291"/>
      <c r="D7" s="291"/>
    </row>
    <row r="8" spans="1:4" ht="23.25">
      <c r="A8" s="277" t="s">
        <v>246</v>
      </c>
      <c r="B8" s="278" t="s">
        <v>310</v>
      </c>
      <c r="C8" s="291"/>
      <c r="D8" s="291"/>
    </row>
    <row r="9" spans="1:4" ht="23.25">
      <c r="A9" s="277"/>
      <c r="B9" s="278"/>
      <c r="C9" s="291"/>
      <c r="D9" s="291"/>
    </row>
    <row r="10" spans="1:4" ht="35.25">
      <c r="A10" s="279">
        <v>1</v>
      </c>
      <c r="B10" s="278" t="s">
        <v>311</v>
      </c>
      <c r="C10" s="292">
        <v>25285</v>
      </c>
      <c r="D10" s="292">
        <v>22216</v>
      </c>
    </row>
    <row r="11" spans="1:4" ht="48.75">
      <c r="A11" s="280">
        <v>2</v>
      </c>
      <c r="B11" s="281" t="s">
        <v>312</v>
      </c>
      <c r="C11" s="292">
        <v>66113</v>
      </c>
      <c r="D11" s="292">
        <v>53237</v>
      </c>
    </row>
    <row r="12" spans="1:4" ht="48.75">
      <c r="A12" s="280">
        <v>3</v>
      </c>
      <c r="B12" s="282" t="s">
        <v>313</v>
      </c>
      <c r="C12" s="292">
        <v>632812</v>
      </c>
      <c r="D12" s="292">
        <v>581828</v>
      </c>
    </row>
    <row r="13" spans="1:4" ht="46.5">
      <c r="A13" s="283">
        <v>4</v>
      </c>
      <c r="B13" s="284" t="s">
        <v>314</v>
      </c>
      <c r="C13" s="292">
        <v>151300</v>
      </c>
      <c r="D13" s="292">
        <v>138224</v>
      </c>
    </row>
    <row r="14" spans="1:4" ht="35.25">
      <c r="A14" s="279"/>
      <c r="B14" s="278"/>
      <c r="C14" s="292"/>
      <c r="D14" s="292"/>
    </row>
    <row r="15" spans="1:4" ht="35.25">
      <c r="A15" s="277" t="s">
        <v>315</v>
      </c>
      <c r="B15" s="278" t="s">
        <v>316</v>
      </c>
      <c r="C15" s="292"/>
      <c r="D15" s="292"/>
    </row>
    <row r="16" spans="1:4" ht="35.25">
      <c r="A16" s="279">
        <v>1</v>
      </c>
      <c r="B16" s="278" t="s">
        <v>317</v>
      </c>
      <c r="C16" s="292">
        <v>124344</v>
      </c>
      <c r="D16" s="292">
        <v>119661</v>
      </c>
    </row>
    <row r="17" spans="1:4" ht="35.25">
      <c r="A17" s="279">
        <v>2</v>
      </c>
      <c r="B17" s="281" t="s">
        <v>318</v>
      </c>
      <c r="C17" s="292">
        <v>64586</v>
      </c>
      <c r="D17" s="292">
        <v>60897</v>
      </c>
    </row>
    <row r="18" spans="1:4" ht="35.25">
      <c r="A18" s="280">
        <v>3</v>
      </c>
      <c r="B18" s="285" t="s">
        <v>319</v>
      </c>
      <c r="C18" s="292">
        <v>244383</v>
      </c>
      <c r="D18" s="292">
        <v>232493</v>
      </c>
    </row>
    <row r="19" spans="1:4" ht="48.75">
      <c r="A19" s="280">
        <v>4</v>
      </c>
      <c r="B19" s="281" t="s">
        <v>320</v>
      </c>
      <c r="C19" s="292">
        <v>185246</v>
      </c>
      <c r="D19" s="292">
        <v>171729</v>
      </c>
    </row>
    <row r="20" spans="1:4" ht="35.25">
      <c r="A20" s="280">
        <v>5</v>
      </c>
      <c r="B20" s="281" t="s">
        <v>321</v>
      </c>
      <c r="C20" s="292">
        <v>97812</v>
      </c>
      <c r="D20" s="292">
        <v>93928</v>
      </c>
    </row>
    <row r="21" spans="1:4" ht="35.25">
      <c r="A21" s="280">
        <v>6</v>
      </c>
      <c r="B21" s="281" t="s">
        <v>322</v>
      </c>
      <c r="C21" s="292">
        <v>70424</v>
      </c>
      <c r="D21" s="292">
        <v>66672</v>
      </c>
    </row>
    <row r="22" spans="1:4" ht="35.25">
      <c r="A22" s="280">
        <v>7</v>
      </c>
      <c r="B22" s="281" t="s">
        <v>323</v>
      </c>
      <c r="C22" s="292">
        <v>118671</v>
      </c>
      <c r="D22" s="292">
        <v>111804</v>
      </c>
    </row>
    <row r="23" spans="1:4" ht="35.25">
      <c r="A23" s="280">
        <v>8</v>
      </c>
      <c r="B23" s="281" t="s">
        <v>324</v>
      </c>
      <c r="C23" s="292">
        <v>80600</v>
      </c>
      <c r="D23" s="292">
        <v>75126</v>
      </c>
    </row>
    <row r="24" spans="1:4" ht="35.25">
      <c r="A24" s="279"/>
      <c r="B24" s="278"/>
      <c r="C24" s="292"/>
      <c r="D24" s="292"/>
    </row>
    <row r="25" spans="1:4" ht="48.75">
      <c r="A25" s="286" t="s">
        <v>241</v>
      </c>
      <c r="B25" s="281" t="s">
        <v>325</v>
      </c>
      <c r="C25" s="292"/>
      <c r="D25" s="292"/>
    </row>
    <row r="26" spans="1:4" ht="35.25">
      <c r="A26" s="277"/>
      <c r="B26" s="278"/>
      <c r="C26" s="292"/>
      <c r="D26" s="292"/>
    </row>
    <row r="27" spans="1:4" ht="35.25">
      <c r="A27" s="280">
        <v>1</v>
      </c>
      <c r="B27" s="278" t="s">
        <v>326</v>
      </c>
      <c r="C27" s="292">
        <v>1462</v>
      </c>
      <c r="D27" s="292">
        <v>1448</v>
      </c>
    </row>
    <row r="28" spans="1:4" ht="46.5">
      <c r="A28" s="280">
        <v>2</v>
      </c>
      <c r="B28" s="284" t="s">
        <v>327</v>
      </c>
      <c r="C28" s="292">
        <v>4773</v>
      </c>
      <c r="D28" s="292">
        <v>4687</v>
      </c>
    </row>
    <row r="29" spans="1:4" ht="35.25">
      <c r="A29" s="280">
        <v>3</v>
      </c>
      <c r="B29" s="281" t="s">
        <v>328</v>
      </c>
      <c r="C29" s="292">
        <v>21803</v>
      </c>
      <c r="D29" s="292">
        <v>21777</v>
      </c>
    </row>
    <row r="30" spans="1:4" ht="48.75">
      <c r="A30" s="280">
        <v>4</v>
      </c>
      <c r="B30" s="281" t="s">
        <v>329</v>
      </c>
      <c r="C30" s="292">
        <v>46338</v>
      </c>
      <c r="D30" s="292">
        <v>46117</v>
      </c>
    </row>
    <row r="31" spans="1:4" ht="35.25">
      <c r="A31" s="287" t="s">
        <v>330</v>
      </c>
      <c r="B31" s="281" t="s">
        <v>331</v>
      </c>
      <c r="C31" s="292">
        <v>1677</v>
      </c>
      <c r="D31" s="292">
        <v>1640</v>
      </c>
    </row>
    <row r="32" spans="1:4" ht="35.25">
      <c r="A32" s="280">
        <v>6</v>
      </c>
      <c r="B32" s="281" t="s">
        <v>332</v>
      </c>
      <c r="C32" s="292">
        <v>3208</v>
      </c>
      <c r="D32" s="292">
        <v>3092</v>
      </c>
    </row>
    <row r="33" spans="1:4" ht="35.25">
      <c r="A33" s="277" t="s">
        <v>239</v>
      </c>
      <c r="B33" s="278" t="s">
        <v>333</v>
      </c>
      <c r="C33" s="292"/>
      <c r="D33" s="292"/>
    </row>
    <row r="34" spans="1:4" ht="35.25">
      <c r="A34" s="280">
        <v>1</v>
      </c>
      <c r="B34" s="281" t="s">
        <v>334</v>
      </c>
      <c r="C34" s="292">
        <v>1336112</v>
      </c>
      <c r="D34" s="292">
        <v>1255077</v>
      </c>
    </row>
    <row r="35" spans="1:4" ht="35.25">
      <c r="A35" s="280">
        <v>2</v>
      </c>
      <c r="B35" s="281" t="s">
        <v>335</v>
      </c>
      <c r="C35" s="292">
        <v>1791317</v>
      </c>
      <c r="D35" s="292">
        <v>1632509</v>
      </c>
    </row>
    <row r="36" spans="1:4" ht="35.25">
      <c r="A36" s="287">
        <v>3</v>
      </c>
      <c r="B36" s="281" t="s">
        <v>336</v>
      </c>
      <c r="C36" s="292">
        <v>429645</v>
      </c>
      <c r="D36" s="292">
        <v>414057</v>
      </c>
    </row>
    <row r="37" spans="1:4" ht="35.25">
      <c r="A37" s="287">
        <v>4</v>
      </c>
      <c r="B37" s="281" t="s">
        <v>337</v>
      </c>
      <c r="C37" s="292">
        <v>716951.98</v>
      </c>
      <c r="D37" s="292">
        <v>691946.98</v>
      </c>
    </row>
    <row r="43" spans="1:4">
      <c r="B43"/>
    </row>
  </sheetData>
  <mergeCells count="3">
    <mergeCell ref="A3:B3"/>
    <mergeCell ref="C3:D3"/>
    <mergeCell ref="A1:D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D43"/>
  <sheetViews>
    <sheetView zoomScale="60" zoomScaleNormal="60" workbookViewId="0">
      <selection activeCell="H8" sqref="H8"/>
    </sheetView>
  </sheetViews>
  <sheetFormatPr defaultRowHeight="18.75"/>
  <cols>
    <col min="1" max="1" width="5.5703125" style="268" customWidth="1"/>
    <col min="2" max="2" width="145.85546875" style="268" customWidth="1"/>
    <col min="3" max="3" width="23.85546875" bestFit="1" customWidth="1"/>
    <col min="4" max="4" width="27.5703125" bestFit="1" customWidth="1"/>
  </cols>
  <sheetData>
    <row r="1" spans="1:4" ht="42.75" customHeight="1">
      <c r="A1" s="483" t="s">
        <v>270</v>
      </c>
      <c r="B1" s="483"/>
      <c r="C1" s="483"/>
      <c r="D1" s="483"/>
    </row>
    <row r="2" spans="1:4" ht="15">
      <c r="A2" s="484"/>
      <c r="B2" s="484"/>
      <c r="C2" s="484"/>
      <c r="D2" s="484"/>
    </row>
    <row r="3" spans="1:4" ht="69.75" customHeight="1">
      <c r="A3" s="479" t="s">
        <v>307</v>
      </c>
      <c r="B3" s="480"/>
      <c r="C3" s="485" t="s">
        <v>340</v>
      </c>
      <c r="D3" s="486"/>
    </row>
    <row r="4" spans="1:4">
      <c r="A4" s="269"/>
      <c r="B4" s="270"/>
      <c r="C4" s="487"/>
      <c r="D4" s="488"/>
    </row>
    <row r="5" spans="1:4" ht="78.75">
      <c r="A5" s="271" t="s">
        <v>308</v>
      </c>
      <c r="B5" s="272" t="s">
        <v>309</v>
      </c>
      <c r="C5" s="290" t="s">
        <v>12</v>
      </c>
      <c r="D5" s="290" t="s">
        <v>339</v>
      </c>
    </row>
    <row r="6" spans="1:4">
      <c r="A6" s="273">
        <v>1</v>
      </c>
      <c r="B6" s="274">
        <v>2</v>
      </c>
      <c r="C6" s="291">
        <v>3</v>
      </c>
      <c r="D6" s="291">
        <v>4</v>
      </c>
    </row>
    <row r="7" spans="1:4">
      <c r="A7" s="275"/>
      <c r="B7" s="276"/>
      <c r="C7" s="291"/>
      <c r="D7" s="291"/>
    </row>
    <row r="8" spans="1:4" ht="23.25">
      <c r="A8" s="277" t="s">
        <v>246</v>
      </c>
      <c r="B8" s="278" t="s">
        <v>310</v>
      </c>
      <c r="C8" s="291"/>
      <c r="D8" s="291"/>
    </row>
    <row r="9" spans="1:4" ht="23.25">
      <c r="A9" s="277"/>
      <c r="B9" s="278"/>
      <c r="C9" s="291"/>
      <c r="D9" s="291"/>
    </row>
    <row r="10" spans="1:4" ht="35.25">
      <c r="A10" s="279">
        <v>1</v>
      </c>
      <c r="B10" s="278" t="s">
        <v>311</v>
      </c>
      <c r="C10" s="292">
        <v>3422</v>
      </c>
      <c r="D10" s="292">
        <v>3256</v>
      </c>
    </row>
    <row r="11" spans="1:4" ht="48.75">
      <c r="A11" s="280">
        <v>2</v>
      </c>
      <c r="B11" s="281" t="s">
        <v>312</v>
      </c>
      <c r="C11" s="292">
        <v>8158</v>
      </c>
      <c r="D11" s="292">
        <v>7513</v>
      </c>
    </row>
    <row r="12" spans="1:4" ht="48.75">
      <c r="A12" s="280">
        <v>3</v>
      </c>
      <c r="B12" s="282" t="s">
        <v>313</v>
      </c>
      <c r="C12" s="292">
        <v>208848</v>
      </c>
      <c r="D12" s="292">
        <v>198643</v>
      </c>
    </row>
    <row r="13" spans="1:4" ht="46.5">
      <c r="A13" s="283">
        <v>4</v>
      </c>
      <c r="B13" s="284" t="s">
        <v>314</v>
      </c>
      <c r="C13" s="292">
        <v>16024</v>
      </c>
      <c r="D13" s="292">
        <v>15009</v>
      </c>
    </row>
    <row r="14" spans="1:4" ht="35.25">
      <c r="A14" s="279"/>
      <c r="B14" s="278"/>
      <c r="C14" s="292"/>
      <c r="D14" s="292"/>
    </row>
    <row r="15" spans="1:4" ht="35.25">
      <c r="A15" s="277" t="s">
        <v>315</v>
      </c>
      <c r="B15" s="278" t="s">
        <v>316</v>
      </c>
      <c r="C15" s="292"/>
      <c r="D15" s="292"/>
    </row>
    <row r="16" spans="1:4" ht="35.25">
      <c r="A16" s="279">
        <v>1</v>
      </c>
      <c r="B16" s="278" t="s">
        <v>317</v>
      </c>
      <c r="C16" s="292">
        <v>46831</v>
      </c>
      <c r="D16" s="292">
        <v>42003</v>
      </c>
    </row>
    <row r="17" spans="1:4" ht="35.25">
      <c r="A17" s="279">
        <v>2</v>
      </c>
      <c r="B17" s="281" t="s">
        <v>318</v>
      </c>
      <c r="C17" s="292">
        <v>43672</v>
      </c>
      <c r="D17" s="292">
        <v>39602</v>
      </c>
    </row>
    <row r="18" spans="1:4" ht="35.25">
      <c r="A18" s="280">
        <v>3</v>
      </c>
      <c r="B18" s="285" t="s">
        <v>319</v>
      </c>
      <c r="C18" s="292">
        <v>58819</v>
      </c>
      <c r="D18" s="292">
        <v>53208</v>
      </c>
    </row>
    <row r="19" spans="1:4" ht="48.75">
      <c r="A19" s="280">
        <v>4</v>
      </c>
      <c r="B19" s="281" t="s">
        <v>320</v>
      </c>
      <c r="C19" s="292">
        <v>69539</v>
      </c>
      <c r="D19" s="292">
        <v>63719</v>
      </c>
    </row>
    <row r="20" spans="1:4" ht="35.25">
      <c r="A20" s="280">
        <v>5</v>
      </c>
      <c r="B20" s="281" t="s">
        <v>321</v>
      </c>
      <c r="C20" s="292">
        <v>42603</v>
      </c>
      <c r="D20" s="292">
        <v>40512</v>
      </c>
    </row>
    <row r="21" spans="1:4" ht="35.25">
      <c r="A21" s="280">
        <v>6</v>
      </c>
      <c r="B21" s="281" t="s">
        <v>322</v>
      </c>
      <c r="C21" s="292">
        <v>49266</v>
      </c>
      <c r="D21" s="292">
        <v>15634</v>
      </c>
    </row>
    <row r="22" spans="1:4" ht="35.25">
      <c r="A22" s="280">
        <v>7</v>
      </c>
      <c r="B22" s="281" t="s">
        <v>323</v>
      </c>
      <c r="C22" s="292">
        <v>35197</v>
      </c>
      <c r="D22" s="292">
        <v>33496</v>
      </c>
    </row>
    <row r="23" spans="1:4" ht="35.25">
      <c r="A23" s="280">
        <v>8</v>
      </c>
      <c r="B23" s="281" t="s">
        <v>324</v>
      </c>
      <c r="C23" s="292">
        <v>34683</v>
      </c>
      <c r="D23" s="292">
        <v>33254</v>
      </c>
    </row>
    <row r="24" spans="1:4" ht="35.25">
      <c r="A24" s="279"/>
      <c r="B24" s="278"/>
      <c r="C24" s="292"/>
      <c r="D24" s="292"/>
    </row>
    <row r="25" spans="1:4" ht="48.75">
      <c r="A25" s="286" t="s">
        <v>241</v>
      </c>
      <c r="B25" s="281" t="s">
        <v>325</v>
      </c>
      <c r="C25" s="292"/>
      <c r="D25" s="292"/>
    </row>
    <row r="26" spans="1:4" ht="35.25">
      <c r="A26" s="277"/>
      <c r="B26" s="278"/>
      <c r="C26" s="292"/>
      <c r="D26" s="292"/>
    </row>
    <row r="27" spans="1:4" ht="35.25">
      <c r="A27" s="280">
        <v>1</v>
      </c>
      <c r="B27" s="278" t="s">
        <v>326</v>
      </c>
      <c r="C27" s="292">
        <v>0</v>
      </c>
      <c r="D27" s="292">
        <v>0</v>
      </c>
    </row>
    <row r="28" spans="1:4" ht="46.5">
      <c r="A28" s="280">
        <v>2</v>
      </c>
      <c r="B28" s="284" t="s">
        <v>327</v>
      </c>
      <c r="C28" s="292">
        <v>0</v>
      </c>
      <c r="D28" s="292">
        <v>0</v>
      </c>
    </row>
    <row r="29" spans="1:4" ht="35.25">
      <c r="A29" s="280">
        <v>3</v>
      </c>
      <c r="B29" s="281" t="s">
        <v>328</v>
      </c>
      <c r="C29" s="292">
        <v>0</v>
      </c>
      <c r="D29" s="292">
        <v>0</v>
      </c>
    </row>
    <row r="30" spans="1:4" ht="48.75">
      <c r="A30" s="280">
        <v>4</v>
      </c>
      <c r="B30" s="281" t="s">
        <v>329</v>
      </c>
      <c r="C30" s="292">
        <v>0</v>
      </c>
      <c r="D30" s="292">
        <v>0</v>
      </c>
    </row>
    <row r="31" spans="1:4" ht="35.25">
      <c r="A31" s="287" t="s">
        <v>330</v>
      </c>
      <c r="B31" s="281" t="s">
        <v>331</v>
      </c>
      <c r="C31" s="292">
        <v>0</v>
      </c>
      <c r="D31" s="292">
        <v>0</v>
      </c>
    </row>
    <row r="32" spans="1:4" ht="35.25">
      <c r="A32" s="280">
        <v>6</v>
      </c>
      <c r="B32" s="281" t="s">
        <v>332</v>
      </c>
      <c r="C32" s="292">
        <v>0</v>
      </c>
      <c r="D32" s="292">
        <v>0</v>
      </c>
    </row>
    <row r="33" spans="1:4" ht="35.25">
      <c r="A33" s="277" t="s">
        <v>239</v>
      </c>
      <c r="B33" s="278" t="s">
        <v>333</v>
      </c>
      <c r="C33" s="292"/>
      <c r="D33" s="292"/>
    </row>
    <row r="34" spans="1:4" ht="35.25">
      <c r="A34" s="280">
        <v>1</v>
      </c>
      <c r="B34" s="281" t="s">
        <v>334</v>
      </c>
      <c r="C34" s="292">
        <v>382984</v>
      </c>
      <c r="D34" s="292">
        <v>364633</v>
      </c>
    </row>
    <row r="35" spans="1:4" ht="35.25">
      <c r="A35" s="280">
        <v>2</v>
      </c>
      <c r="B35" s="281" t="s">
        <v>335</v>
      </c>
      <c r="C35" s="292">
        <v>505279</v>
      </c>
      <c r="D35" s="292">
        <v>479689</v>
      </c>
    </row>
    <row r="36" spans="1:4" ht="35.25">
      <c r="A36" s="287">
        <v>3</v>
      </c>
      <c r="B36" s="281" t="s">
        <v>336</v>
      </c>
      <c r="C36" s="292">
        <v>111007</v>
      </c>
      <c r="D36" s="292">
        <v>105973</v>
      </c>
    </row>
    <row r="37" spans="1:4" ht="35.25">
      <c r="A37" s="287">
        <v>4</v>
      </c>
      <c r="B37" s="281" t="s">
        <v>337</v>
      </c>
      <c r="C37" s="292">
        <v>163644</v>
      </c>
      <c r="D37" s="292">
        <v>156002</v>
      </c>
    </row>
    <row r="43" spans="1:4">
      <c r="B43"/>
    </row>
  </sheetData>
  <mergeCells count="3">
    <mergeCell ref="A1:D2"/>
    <mergeCell ref="A3:B3"/>
    <mergeCell ref="C3:D4"/>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D43"/>
  <sheetViews>
    <sheetView topLeftCell="A25" zoomScale="60" zoomScaleNormal="60" workbookViewId="0">
      <selection activeCell="K5" sqref="K5"/>
    </sheetView>
  </sheetViews>
  <sheetFormatPr defaultRowHeight="18.75"/>
  <cols>
    <col min="1" max="1" width="5.5703125" style="268" customWidth="1"/>
    <col min="2" max="2" width="145.85546875" style="268" customWidth="1"/>
    <col min="3" max="3" width="23.85546875" bestFit="1" customWidth="1"/>
    <col min="4" max="4" width="27.5703125" bestFit="1" customWidth="1"/>
  </cols>
  <sheetData>
    <row r="1" spans="1:4" ht="42.75" customHeight="1">
      <c r="A1" s="483" t="s">
        <v>270</v>
      </c>
      <c r="B1" s="483"/>
      <c r="C1" s="483"/>
      <c r="D1" s="483"/>
    </row>
    <row r="2" spans="1:4" ht="15">
      <c r="A2" s="484"/>
      <c r="B2" s="484"/>
      <c r="C2" s="484"/>
      <c r="D2" s="484"/>
    </row>
    <row r="3" spans="1:4" ht="69.75" customHeight="1">
      <c r="A3" s="479" t="s">
        <v>307</v>
      </c>
      <c r="B3" s="480"/>
      <c r="C3" s="489" t="s">
        <v>341</v>
      </c>
      <c r="D3" s="490"/>
    </row>
    <row r="4" spans="1:4" ht="18.75" customHeight="1">
      <c r="A4" s="269"/>
      <c r="B4" s="270"/>
      <c r="C4" s="489"/>
      <c r="D4" s="490"/>
    </row>
    <row r="5" spans="1:4" ht="78.75">
      <c r="A5" s="271" t="s">
        <v>308</v>
      </c>
      <c r="B5" s="272" t="s">
        <v>309</v>
      </c>
      <c r="C5" s="290" t="s">
        <v>12</v>
      </c>
      <c r="D5" s="290" t="s">
        <v>339</v>
      </c>
    </row>
    <row r="6" spans="1:4">
      <c r="A6" s="273">
        <v>1</v>
      </c>
      <c r="B6" s="274">
        <v>2</v>
      </c>
      <c r="C6" s="291">
        <v>3</v>
      </c>
      <c r="D6" s="291">
        <v>4</v>
      </c>
    </row>
    <row r="7" spans="1:4">
      <c r="A7" s="275"/>
      <c r="B7" s="276"/>
      <c r="C7" s="291"/>
      <c r="D7" s="291"/>
    </row>
    <row r="8" spans="1:4" ht="23.25">
      <c r="A8" s="277" t="s">
        <v>246</v>
      </c>
      <c r="B8" s="278" t="s">
        <v>310</v>
      </c>
      <c r="C8" s="291"/>
      <c r="D8" s="291"/>
    </row>
    <row r="9" spans="1:4" ht="23.25">
      <c r="A9" s="277"/>
      <c r="B9" s="278"/>
      <c r="C9" s="291"/>
      <c r="D9" s="291"/>
    </row>
    <row r="10" spans="1:4" ht="35.25">
      <c r="A10" s="279">
        <v>1</v>
      </c>
      <c r="B10" s="278" t="s">
        <v>311</v>
      </c>
      <c r="C10" s="292">
        <v>6342</v>
      </c>
      <c r="D10" s="292">
        <v>4367</v>
      </c>
    </row>
    <row r="11" spans="1:4" ht="48.75">
      <c r="A11" s="280">
        <v>2</v>
      </c>
      <c r="B11" s="281" t="s">
        <v>312</v>
      </c>
      <c r="C11" s="292">
        <v>16102</v>
      </c>
      <c r="D11" s="292">
        <v>13431</v>
      </c>
    </row>
    <row r="12" spans="1:4" ht="48.75">
      <c r="A12" s="280">
        <v>3</v>
      </c>
      <c r="B12" s="282" t="s">
        <v>313</v>
      </c>
      <c r="C12" s="292">
        <v>228208</v>
      </c>
      <c r="D12" s="292">
        <v>200421</v>
      </c>
    </row>
    <row r="13" spans="1:4" ht="46.5">
      <c r="A13" s="283">
        <v>4</v>
      </c>
      <c r="B13" s="284" t="s">
        <v>314</v>
      </c>
      <c r="C13" s="292">
        <v>48352</v>
      </c>
      <c r="D13" s="292">
        <v>43517</v>
      </c>
    </row>
    <row r="14" spans="1:4" ht="35.25">
      <c r="A14" s="279"/>
      <c r="B14" s="278"/>
      <c r="C14" s="292"/>
      <c r="D14" s="292"/>
    </row>
    <row r="15" spans="1:4" ht="35.25">
      <c r="A15" s="277" t="s">
        <v>315</v>
      </c>
      <c r="B15" s="278" t="s">
        <v>316</v>
      </c>
      <c r="C15" s="292"/>
      <c r="D15" s="292"/>
    </row>
    <row r="16" spans="1:4" ht="35.25">
      <c r="A16" s="279">
        <v>1</v>
      </c>
      <c r="B16" s="278" t="s">
        <v>317</v>
      </c>
      <c r="C16" s="292">
        <v>10185</v>
      </c>
      <c r="D16" s="292">
        <v>9166</v>
      </c>
    </row>
    <row r="17" spans="1:4" ht="35.25">
      <c r="A17" s="279">
        <v>2</v>
      </c>
      <c r="B17" s="281" t="s">
        <v>318</v>
      </c>
      <c r="C17" s="292">
        <v>30926</v>
      </c>
      <c r="D17" s="292">
        <v>27833</v>
      </c>
    </row>
    <row r="18" spans="1:4" ht="35.25">
      <c r="A18" s="280">
        <v>3</v>
      </c>
      <c r="B18" s="285" t="s">
        <v>319</v>
      </c>
      <c r="C18" s="292">
        <v>24478</v>
      </c>
      <c r="D18" s="292">
        <v>22248</v>
      </c>
    </row>
    <row r="19" spans="1:4" ht="48.75">
      <c r="A19" s="280">
        <v>4</v>
      </c>
      <c r="B19" s="281" t="s">
        <v>320</v>
      </c>
      <c r="C19" s="292">
        <v>72135</v>
      </c>
      <c r="D19" s="292">
        <v>65582</v>
      </c>
    </row>
    <row r="20" spans="1:4" ht="35.25">
      <c r="A20" s="280">
        <v>5</v>
      </c>
      <c r="B20" s="281" t="s">
        <v>321</v>
      </c>
      <c r="C20" s="292">
        <v>14633</v>
      </c>
      <c r="D20" s="292">
        <v>13169</v>
      </c>
    </row>
    <row r="21" spans="1:4" ht="35.25">
      <c r="A21" s="280">
        <v>6</v>
      </c>
      <c r="B21" s="281" t="s">
        <v>322</v>
      </c>
      <c r="C21" s="292">
        <v>38707</v>
      </c>
      <c r="D21" s="292">
        <v>34836</v>
      </c>
    </row>
    <row r="22" spans="1:4" ht="35.25">
      <c r="A22" s="280">
        <v>7</v>
      </c>
      <c r="B22" s="281" t="s">
        <v>323</v>
      </c>
      <c r="C22" s="292">
        <v>0</v>
      </c>
      <c r="D22" s="292">
        <v>0</v>
      </c>
    </row>
    <row r="23" spans="1:4" ht="35.25">
      <c r="A23" s="280">
        <v>8</v>
      </c>
      <c r="B23" s="281" t="s">
        <v>324</v>
      </c>
      <c r="C23" s="292">
        <v>0</v>
      </c>
      <c r="D23" s="292">
        <v>0</v>
      </c>
    </row>
    <row r="24" spans="1:4" ht="35.25">
      <c r="A24" s="279"/>
      <c r="B24" s="278"/>
      <c r="C24" s="292"/>
      <c r="D24" s="292"/>
    </row>
    <row r="25" spans="1:4" ht="48.75">
      <c r="A25" s="286" t="s">
        <v>241</v>
      </c>
      <c r="B25" s="281" t="s">
        <v>325</v>
      </c>
      <c r="C25" s="292"/>
      <c r="D25" s="292"/>
    </row>
    <row r="26" spans="1:4" ht="35.25">
      <c r="A26" s="277"/>
      <c r="B26" s="278"/>
      <c r="C26" s="292"/>
      <c r="D26" s="292"/>
    </row>
    <row r="27" spans="1:4" ht="35.25">
      <c r="A27" s="280">
        <v>1</v>
      </c>
      <c r="B27" s="278" t="s">
        <v>326</v>
      </c>
      <c r="C27" s="292">
        <v>0</v>
      </c>
      <c r="D27" s="292">
        <v>0</v>
      </c>
    </row>
    <row r="28" spans="1:4" ht="46.5">
      <c r="A28" s="280">
        <v>2</v>
      </c>
      <c r="B28" s="284" t="s">
        <v>327</v>
      </c>
      <c r="C28" s="292">
        <v>0</v>
      </c>
      <c r="D28" s="292">
        <v>0</v>
      </c>
    </row>
    <row r="29" spans="1:4" ht="35.25">
      <c r="A29" s="280">
        <v>3</v>
      </c>
      <c r="B29" s="281" t="s">
        <v>328</v>
      </c>
      <c r="C29" s="292">
        <v>0</v>
      </c>
      <c r="D29" s="292">
        <v>0</v>
      </c>
    </row>
    <row r="30" spans="1:4" ht="48.75">
      <c r="A30" s="280">
        <v>4</v>
      </c>
      <c r="B30" s="281" t="s">
        <v>329</v>
      </c>
      <c r="C30" s="292">
        <v>0</v>
      </c>
      <c r="D30" s="292">
        <v>0</v>
      </c>
    </row>
    <row r="31" spans="1:4" ht="35.25">
      <c r="A31" s="287" t="s">
        <v>330</v>
      </c>
      <c r="B31" s="281" t="s">
        <v>331</v>
      </c>
      <c r="C31" s="292">
        <v>0</v>
      </c>
      <c r="D31" s="292">
        <v>0</v>
      </c>
    </row>
    <row r="32" spans="1:4" ht="35.25">
      <c r="A32" s="280">
        <v>6</v>
      </c>
      <c r="B32" s="281" t="s">
        <v>332</v>
      </c>
      <c r="C32" s="292">
        <v>0</v>
      </c>
      <c r="D32" s="292">
        <v>0</v>
      </c>
    </row>
    <row r="33" spans="1:4" ht="35.25">
      <c r="A33" s="277" t="s">
        <v>239</v>
      </c>
      <c r="B33" s="278" t="s">
        <v>333</v>
      </c>
      <c r="C33" s="292"/>
      <c r="D33" s="292"/>
    </row>
    <row r="34" spans="1:4" ht="35.25">
      <c r="A34" s="280">
        <v>1</v>
      </c>
      <c r="B34" s="281" t="s">
        <v>334</v>
      </c>
      <c r="C34" s="292">
        <v>472787</v>
      </c>
      <c r="D34" s="292">
        <v>416108</v>
      </c>
    </row>
    <row r="35" spans="1:4" ht="35.25">
      <c r="A35" s="280">
        <v>2</v>
      </c>
      <c r="B35" s="281" t="s">
        <v>335</v>
      </c>
      <c r="C35" s="292">
        <v>585409</v>
      </c>
      <c r="D35" s="292">
        <v>504824</v>
      </c>
    </row>
    <row r="36" spans="1:4" ht="35.25">
      <c r="A36" s="287">
        <v>3</v>
      </c>
      <c r="B36" s="281" t="s">
        <v>336</v>
      </c>
      <c r="C36" s="292">
        <v>78384</v>
      </c>
      <c r="D36" s="292">
        <v>70545</v>
      </c>
    </row>
    <row r="37" spans="1:4" ht="35.25">
      <c r="A37" s="287">
        <v>4</v>
      </c>
      <c r="B37" s="281" t="s">
        <v>337</v>
      </c>
      <c r="C37" s="292">
        <v>106482</v>
      </c>
      <c r="D37" s="292">
        <v>95833</v>
      </c>
    </row>
    <row r="43" spans="1:4">
      <c r="B43"/>
    </row>
  </sheetData>
  <mergeCells count="4">
    <mergeCell ref="A1:D2"/>
    <mergeCell ref="A3:B3"/>
    <mergeCell ref="C3:D3"/>
    <mergeCell ref="C4:D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E42"/>
  <sheetViews>
    <sheetView workbookViewId="0">
      <selection activeCell="H13" sqref="H13"/>
    </sheetView>
  </sheetViews>
  <sheetFormatPr defaultRowHeight="15.75"/>
  <cols>
    <col min="1" max="1" width="4.5703125" style="293" customWidth="1"/>
    <col min="2" max="2" width="81.5703125" style="293" customWidth="1"/>
    <col min="3" max="3" width="13.7109375" style="293" customWidth="1"/>
    <col min="4" max="4" width="15.42578125" style="293" customWidth="1"/>
    <col min="5" max="6" width="9.140625" style="293" customWidth="1"/>
    <col min="7" max="16384" width="9.140625" style="293"/>
  </cols>
  <sheetData>
    <row r="1" spans="1:5">
      <c r="A1" s="491" t="s">
        <v>342</v>
      </c>
      <c r="B1" s="491"/>
      <c r="C1" s="491"/>
      <c r="D1" s="491"/>
    </row>
    <row r="2" spans="1:5">
      <c r="A2" s="492" t="s">
        <v>343</v>
      </c>
      <c r="B2" s="492"/>
      <c r="C2" s="492"/>
      <c r="D2" s="492"/>
    </row>
    <row r="3" spans="1:5">
      <c r="A3" s="294"/>
      <c r="B3" s="249" t="s">
        <v>36</v>
      </c>
      <c r="C3" s="294" t="s">
        <v>344</v>
      </c>
      <c r="D3" s="295"/>
    </row>
    <row r="4" spans="1:5">
      <c r="A4" s="295"/>
      <c r="B4" s="491" t="s">
        <v>34</v>
      </c>
      <c r="C4" s="491"/>
      <c r="D4" s="491"/>
      <c r="E4" s="296"/>
    </row>
    <row r="5" spans="1:5">
      <c r="A5" s="493" t="s">
        <v>345</v>
      </c>
      <c r="B5" s="493"/>
      <c r="C5" s="493"/>
      <c r="D5" s="493"/>
    </row>
    <row r="6" spans="1:5">
      <c r="A6" s="295"/>
      <c r="B6" s="295"/>
      <c r="C6" s="295"/>
      <c r="D6" s="297"/>
    </row>
    <row r="7" spans="1:5" s="230" customFormat="1" ht="43.5" customHeight="1">
      <c r="A7" s="298" t="s">
        <v>308</v>
      </c>
      <c r="B7" s="298" t="s">
        <v>309</v>
      </c>
      <c r="C7" s="298" t="s">
        <v>12</v>
      </c>
      <c r="D7" s="298" t="s">
        <v>339</v>
      </c>
    </row>
    <row r="8" spans="1:5">
      <c r="A8" s="249">
        <v>1</v>
      </c>
      <c r="B8" s="249">
        <v>2</v>
      </c>
      <c r="C8" s="249">
        <v>3</v>
      </c>
      <c r="D8" s="249">
        <v>4</v>
      </c>
    </row>
    <row r="9" spans="1:5">
      <c r="A9" s="295"/>
      <c r="B9" s="295"/>
      <c r="C9" s="295"/>
      <c r="D9" s="295"/>
    </row>
    <row r="10" spans="1:5">
      <c r="A10" s="249" t="s">
        <v>246</v>
      </c>
      <c r="B10" s="294" t="s">
        <v>310</v>
      </c>
      <c r="C10" s="295"/>
      <c r="D10" s="295"/>
    </row>
    <row r="11" spans="1:5">
      <c r="A11" s="249"/>
      <c r="B11" s="294"/>
      <c r="C11" s="295"/>
      <c r="D11" s="295"/>
    </row>
    <row r="12" spans="1:5" ht="23.25" customHeight="1">
      <c r="A12" s="295">
        <v>1</v>
      </c>
      <c r="B12" s="299" t="s">
        <v>311</v>
      </c>
      <c r="C12" s="300">
        <f>[4]SHG!CU12</f>
        <v>35049</v>
      </c>
      <c r="D12" s="300">
        <f>[4]SHG!CV12</f>
        <v>29839</v>
      </c>
    </row>
    <row r="13" spans="1:5" ht="34.5" customHeight="1">
      <c r="A13" s="301">
        <v>2</v>
      </c>
      <c r="B13" s="302" t="s">
        <v>312</v>
      </c>
      <c r="C13" s="300">
        <f>[4]SHG!CU13</f>
        <v>90373</v>
      </c>
      <c r="D13" s="300">
        <f>[4]SHG!CV13</f>
        <v>74181</v>
      </c>
    </row>
    <row r="14" spans="1:5" ht="34.5" customHeight="1">
      <c r="A14" s="301">
        <v>3</v>
      </c>
      <c r="B14" s="303" t="s">
        <v>313</v>
      </c>
      <c r="C14" s="300">
        <f>[4]SHG!CU14</f>
        <v>1069868</v>
      </c>
      <c r="D14" s="300">
        <f>[4]SHG!CV14</f>
        <v>980892</v>
      </c>
    </row>
    <row r="15" spans="1:5" ht="34.5" customHeight="1">
      <c r="A15" s="295">
        <v>4</v>
      </c>
      <c r="B15" s="304" t="s">
        <v>346</v>
      </c>
      <c r="C15" s="300">
        <f>[4]SHG!CU15</f>
        <v>215676</v>
      </c>
      <c r="D15" s="300">
        <f>[4]SHG!CV15</f>
        <v>196750</v>
      </c>
    </row>
    <row r="16" spans="1:5" ht="23.25" customHeight="1">
      <c r="A16" s="249" t="s">
        <v>315</v>
      </c>
      <c r="B16" s="294" t="s">
        <v>316</v>
      </c>
      <c r="C16" s="300"/>
      <c r="D16" s="300"/>
    </row>
    <row r="17" spans="1:4" ht="23.25" customHeight="1">
      <c r="A17" s="295"/>
      <c r="B17" s="295"/>
      <c r="C17" s="300"/>
      <c r="D17" s="300"/>
    </row>
    <row r="18" spans="1:4" ht="34.5" customHeight="1">
      <c r="A18" s="295">
        <v>1</v>
      </c>
      <c r="B18" s="295" t="s">
        <v>317</v>
      </c>
      <c r="C18" s="300">
        <f>[4]SHG!CU18</f>
        <v>181360</v>
      </c>
      <c r="D18" s="300">
        <f>[4]SHG!CV18</f>
        <v>170830</v>
      </c>
    </row>
    <row r="19" spans="1:4" ht="34.5" customHeight="1">
      <c r="A19" s="295">
        <v>2</v>
      </c>
      <c r="B19" s="305" t="s">
        <v>318</v>
      </c>
      <c r="C19" s="300">
        <f>[4]SHG!CU19</f>
        <v>139184</v>
      </c>
      <c r="D19" s="300">
        <f>[4]SHG!CV19</f>
        <v>128332</v>
      </c>
    </row>
    <row r="20" spans="1:4" ht="34.5" customHeight="1">
      <c r="A20" s="295">
        <v>3</v>
      </c>
      <c r="B20" s="302" t="s">
        <v>319</v>
      </c>
      <c r="C20" s="300">
        <f>[4]SHG!CU20</f>
        <v>327680</v>
      </c>
      <c r="D20" s="300">
        <f>[4]SHG!CV20</f>
        <v>307949</v>
      </c>
    </row>
    <row r="21" spans="1:4" ht="34.5" customHeight="1">
      <c r="A21" s="295">
        <v>4</v>
      </c>
      <c r="B21" s="302" t="s">
        <v>320</v>
      </c>
      <c r="C21" s="300">
        <f>[4]SHG!CU21</f>
        <v>326920</v>
      </c>
      <c r="D21" s="300">
        <f>[4]SHG!CV21</f>
        <v>301030</v>
      </c>
    </row>
    <row r="22" spans="1:4" ht="34.5" customHeight="1">
      <c r="A22" s="301">
        <v>5</v>
      </c>
      <c r="B22" s="305" t="s">
        <v>321</v>
      </c>
      <c r="C22" s="300">
        <f>[4]SHG!CU22</f>
        <v>155048</v>
      </c>
      <c r="D22" s="300">
        <f>[4]SHG!CV22</f>
        <v>147609</v>
      </c>
    </row>
    <row r="23" spans="1:4" ht="34.5" customHeight="1">
      <c r="A23" s="301">
        <v>6</v>
      </c>
      <c r="B23" s="305" t="s">
        <v>322</v>
      </c>
      <c r="C23" s="300">
        <f>[4]SHG!CU23</f>
        <v>158397</v>
      </c>
      <c r="D23" s="300">
        <f>[4]SHG!CV23</f>
        <v>117142</v>
      </c>
    </row>
    <row r="24" spans="1:4" ht="34.5" customHeight="1">
      <c r="A24" s="301">
        <v>7</v>
      </c>
      <c r="B24" s="305" t="s">
        <v>323</v>
      </c>
      <c r="C24" s="300">
        <f>[4]SHG!CU24</f>
        <v>153868</v>
      </c>
      <c r="D24" s="300">
        <f>[4]SHG!CV24</f>
        <v>145300</v>
      </c>
    </row>
    <row r="25" spans="1:4" ht="34.5" customHeight="1">
      <c r="A25" s="301">
        <v>8</v>
      </c>
      <c r="B25" s="305" t="s">
        <v>324</v>
      </c>
      <c r="C25" s="300">
        <f>[4]SHG!CU25</f>
        <v>115283</v>
      </c>
      <c r="D25" s="300">
        <f>[4]SHG!CV25</f>
        <v>108380</v>
      </c>
    </row>
    <row r="26" spans="1:4" ht="23.25" customHeight="1">
      <c r="A26" s="295"/>
      <c r="B26" s="295"/>
      <c r="C26" s="300"/>
      <c r="D26" s="300"/>
    </row>
    <row r="27" spans="1:4" ht="40.5" customHeight="1">
      <c r="A27" s="306" t="s">
        <v>241</v>
      </c>
      <c r="B27" s="307" t="s">
        <v>325</v>
      </c>
      <c r="C27" s="300"/>
      <c r="D27" s="300"/>
    </row>
    <row r="28" spans="1:4" ht="23.25" customHeight="1">
      <c r="A28" s="249"/>
      <c r="B28" s="294"/>
      <c r="C28" s="300"/>
      <c r="D28" s="300"/>
    </row>
    <row r="29" spans="1:4" ht="33" customHeight="1">
      <c r="A29" s="301">
        <v>1</v>
      </c>
      <c r="B29" s="295" t="s">
        <v>326</v>
      </c>
      <c r="C29" s="300">
        <f>[4]SHG!CU29</f>
        <v>1462</v>
      </c>
      <c r="D29" s="300">
        <f>[4]SHG!CV29</f>
        <v>1448</v>
      </c>
    </row>
    <row r="30" spans="1:4" ht="33" customHeight="1">
      <c r="A30" s="301">
        <v>2</v>
      </c>
      <c r="B30" s="305" t="s">
        <v>327</v>
      </c>
      <c r="C30" s="300">
        <f>[4]SHG!CU30</f>
        <v>4773</v>
      </c>
      <c r="D30" s="300">
        <f>[4]SHG!CV30</f>
        <v>4687</v>
      </c>
    </row>
    <row r="31" spans="1:4" ht="33" customHeight="1">
      <c r="A31" s="301">
        <v>3</v>
      </c>
      <c r="B31" s="305" t="s">
        <v>328</v>
      </c>
      <c r="C31" s="300">
        <f>[4]SHG!CU31</f>
        <v>21803</v>
      </c>
      <c r="D31" s="300">
        <f>[4]SHG!CV31</f>
        <v>21777</v>
      </c>
    </row>
    <row r="32" spans="1:4" ht="33" customHeight="1">
      <c r="A32" s="301">
        <v>4</v>
      </c>
      <c r="B32" s="305" t="s">
        <v>329</v>
      </c>
      <c r="C32" s="300">
        <f>[4]SHG!CU32</f>
        <v>46338</v>
      </c>
      <c r="D32" s="300">
        <f>[4]SHG!CV32</f>
        <v>46117</v>
      </c>
    </row>
    <row r="33" spans="1:4" ht="33" customHeight="1">
      <c r="A33" s="301">
        <v>5</v>
      </c>
      <c r="B33" s="305" t="s">
        <v>331</v>
      </c>
      <c r="C33" s="300">
        <f>[4]SHG!CU33</f>
        <v>1677</v>
      </c>
      <c r="D33" s="300">
        <f>[4]SHG!CV33</f>
        <v>1640</v>
      </c>
    </row>
    <row r="34" spans="1:4" ht="33" customHeight="1">
      <c r="A34" s="301">
        <v>6</v>
      </c>
      <c r="B34" s="305" t="s">
        <v>332</v>
      </c>
      <c r="C34" s="300">
        <f>[4]SHG!CU34</f>
        <v>3208</v>
      </c>
      <c r="D34" s="300">
        <f>[4]SHG!CV34</f>
        <v>3092</v>
      </c>
    </row>
    <row r="35" spans="1:4" ht="23.25" customHeight="1">
      <c r="A35" s="249" t="s">
        <v>239</v>
      </c>
      <c r="B35" s="294" t="s">
        <v>333</v>
      </c>
      <c r="C35" s="300"/>
      <c r="D35" s="300"/>
    </row>
    <row r="36" spans="1:4" ht="23.25" customHeight="1">
      <c r="A36" s="301">
        <v>1</v>
      </c>
      <c r="B36" s="305" t="s">
        <v>334</v>
      </c>
      <c r="C36" s="300">
        <f>[4]SHG!CU36</f>
        <v>2191883</v>
      </c>
      <c r="D36" s="300">
        <f>[4]SHG!CV36</f>
        <v>2035818</v>
      </c>
    </row>
    <row r="37" spans="1:4" ht="23.25" customHeight="1">
      <c r="A37" s="301">
        <v>2</v>
      </c>
      <c r="B37" s="305" t="s">
        <v>335</v>
      </c>
      <c r="C37" s="300">
        <f>[4]SHG!CU37</f>
        <v>2882005</v>
      </c>
      <c r="D37" s="300">
        <f>[4]SHG!CV37</f>
        <v>2617022</v>
      </c>
    </row>
    <row r="38" spans="1:4" ht="23.25" customHeight="1">
      <c r="A38" s="301">
        <v>3</v>
      </c>
      <c r="B38" s="305" t="s">
        <v>336</v>
      </c>
      <c r="C38" s="300">
        <f>[4]SHG!CU38</f>
        <v>619036</v>
      </c>
      <c r="D38" s="300">
        <f>[4]SHG!CV38</f>
        <v>590575</v>
      </c>
    </row>
    <row r="39" spans="1:4" ht="23.25" customHeight="1">
      <c r="A39" s="301">
        <v>4</v>
      </c>
      <c r="B39" s="305" t="s">
        <v>347</v>
      </c>
      <c r="C39" s="300">
        <f>[4]SHG!CU39</f>
        <v>987077.98</v>
      </c>
      <c r="D39" s="300">
        <f>[4]SHG!CV39</f>
        <v>943781.98</v>
      </c>
    </row>
    <row r="40" spans="1:4">
      <c r="A40" s="296"/>
    </row>
    <row r="41" spans="1:4">
      <c r="A41" s="296"/>
    </row>
    <row r="42" spans="1:4">
      <c r="A42" s="296"/>
    </row>
  </sheetData>
  <mergeCells count="4">
    <mergeCell ref="A1:D1"/>
    <mergeCell ref="A2:D2"/>
    <mergeCell ref="B4:D4"/>
    <mergeCell ref="A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73"/>
  <sheetViews>
    <sheetView view="pageBreakPreview" zoomScale="60" workbookViewId="0">
      <pane xSplit="3" ySplit="6" topLeftCell="D7" activePane="bottomRight" state="frozen"/>
      <selection pane="topRight" activeCell="D1" sqref="D1"/>
      <selection pane="bottomLeft" activeCell="A7" sqref="A7"/>
      <selection pane="bottomRight" activeCell="A35" sqref="A35:K35"/>
    </sheetView>
  </sheetViews>
  <sheetFormatPr defaultRowHeight="15"/>
  <cols>
    <col min="1" max="1" width="11.7109375" style="30" bestFit="1" customWidth="1"/>
    <col min="2" max="2" width="51.7109375" style="30" customWidth="1"/>
    <col min="3" max="3" width="3.28515625" style="30" customWidth="1"/>
    <col min="4" max="4" width="19.5703125" style="30" hidden="1" customWidth="1"/>
    <col min="5" max="5" width="15.5703125" style="30" hidden="1" customWidth="1"/>
    <col min="6" max="6" width="24.5703125" style="30" customWidth="1"/>
    <col min="7" max="7" width="15.28515625" style="30" customWidth="1"/>
    <col min="8" max="8" width="14.28515625" style="30" customWidth="1"/>
    <col min="9" max="9" width="19.140625" style="30" customWidth="1"/>
    <col min="10" max="11" width="21" style="30" customWidth="1"/>
    <col min="12" max="12" width="11.42578125" style="30" customWidth="1"/>
    <col min="13" max="16384" width="9.140625" style="30"/>
  </cols>
  <sheetData>
    <row r="1" spans="1:11" ht="18">
      <c r="A1" s="321" t="s">
        <v>35</v>
      </c>
      <c r="B1" s="321"/>
      <c r="C1" s="321"/>
      <c r="D1" s="321"/>
      <c r="E1" s="321"/>
      <c r="F1" s="321"/>
      <c r="G1" s="321"/>
      <c r="H1" s="321"/>
      <c r="I1" s="321"/>
      <c r="J1" s="321"/>
      <c r="K1" s="321"/>
    </row>
    <row r="2" spans="1:11" ht="18">
      <c r="A2" s="321" t="s">
        <v>52</v>
      </c>
      <c r="B2" s="321"/>
      <c r="C2" s="321"/>
      <c r="D2" s="321"/>
      <c r="E2" s="321"/>
      <c r="F2" s="321"/>
      <c r="G2" s="321"/>
      <c r="H2" s="321"/>
      <c r="I2" s="321"/>
      <c r="J2" s="321"/>
      <c r="K2" s="321"/>
    </row>
    <row r="3" spans="1:11" ht="18">
      <c r="A3" s="321" t="s">
        <v>51</v>
      </c>
      <c r="B3" s="321"/>
      <c r="C3" s="321"/>
      <c r="D3" s="321"/>
      <c r="E3" s="321"/>
      <c r="F3" s="321"/>
      <c r="G3" s="321"/>
      <c r="H3" s="321"/>
      <c r="I3" s="321"/>
      <c r="J3" s="321"/>
      <c r="K3" s="321"/>
    </row>
    <row r="4" spans="1:11" ht="18">
      <c r="A4" s="42"/>
      <c r="B4" s="42"/>
      <c r="C4" s="42"/>
      <c r="D4" s="42"/>
      <c r="E4" s="42"/>
      <c r="F4" s="42"/>
      <c r="G4" s="42"/>
      <c r="H4" s="42"/>
      <c r="I4" s="42"/>
      <c r="J4" s="42"/>
      <c r="K4" s="42"/>
    </row>
    <row r="5" spans="1:11" ht="18">
      <c r="A5" s="33" t="s">
        <v>29</v>
      </c>
      <c r="B5" s="322" t="s">
        <v>28</v>
      </c>
      <c r="C5" s="50"/>
      <c r="D5" s="324" t="s">
        <v>50</v>
      </c>
      <c r="E5" s="324"/>
      <c r="F5" s="325" t="s">
        <v>49</v>
      </c>
      <c r="G5" s="325"/>
      <c r="H5" s="325" t="s">
        <v>48</v>
      </c>
      <c r="I5" s="325"/>
      <c r="J5" s="325" t="s">
        <v>47</v>
      </c>
      <c r="K5" s="325"/>
    </row>
    <row r="6" spans="1:11" ht="18">
      <c r="A6" s="33" t="s">
        <v>21</v>
      </c>
      <c r="B6" s="323"/>
      <c r="C6" s="49"/>
      <c r="D6" s="48" t="s">
        <v>46</v>
      </c>
      <c r="E6" s="48" t="s">
        <v>45</v>
      </c>
      <c r="F6" s="48" t="s">
        <v>46</v>
      </c>
      <c r="G6" s="48" t="s">
        <v>45</v>
      </c>
      <c r="H6" s="48" t="s">
        <v>46</v>
      </c>
      <c r="I6" s="48" t="s">
        <v>45</v>
      </c>
      <c r="J6" s="48" t="s">
        <v>46</v>
      </c>
      <c r="K6" s="40" t="s">
        <v>45</v>
      </c>
    </row>
    <row r="7" spans="1:11" ht="18">
      <c r="A7" s="33" t="s">
        <v>41</v>
      </c>
      <c r="B7" s="44" t="s">
        <v>40</v>
      </c>
      <c r="C7" s="44"/>
      <c r="D7" s="32"/>
      <c r="E7" s="32"/>
      <c r="F7" s="32"/>
      <c r="G7" s="32"/>
      <c r="H7" s="32"/>
      <c r="I7" s="32"/>
      <c r="J7" s="32"/>
      <c r="K7" s="32"/>
    </row>
    <row r="8" spans="1:11" ht="18">
      <c r="A8" s="33">
        <v>1</v>
      </c>
      <c r="B8" s="47" t="str">
        <f>'[1]For-data-entry'!B5</f>
        <v>Canara Bank</v>
      </c>
      <c r="C8" s="44"/>
      <c r="D8" s="31">
        <f>'[1]For-data-entry'!BL5</f>
        <v>723937</v>
      </c>
      <c r="E8" s="31">
        <f>'[1]For-data-entry'!BM5</f>
        <v>982401</v>
      </c>
      <c r="F8" s="31">
        <f>'[1]For-data-entry'!BD5</f>
        <v>661199</v>
      </c>
      <c r="G8" s="31">
        <f>'[1]For-data-entry'!BE5</f>
        <v>757182</v>
      </c>
      <c r="H8" s="31">
        <f>'[1]For-data-entry'!AN5</f>
        <v>100480</v>
      </c>
      <c r="I8" s="31">
        <f>'[1]For-data-entry'!AO5</f>
        <v>153676</v>
      </c>
      <c r="J8" s="31">
        <f>'[1]For-data-entry'!BH5</f>
        <v>15082</v>
      </c>
      <c r="K8" s="31">
        <f>'[1]For-data-entry'!BI5</f>
        <v>1414</v>
      </c>
    </row>
    <row r="9" spans="1:11" ht="18">
      <c r="A9" s="33">
        <v>2</v>
      </c>
      <c r="B9" s="47" t="str">
        <f>'[1]For-data-entry'!B6</f>
        <v>Corporation Bank</v>
      </c>
      <c r="C9" s="44"/>
      <c r="D9" s="31">
        <f>'[1]For-data-entry'!BL6</f>
        <v>114681</v>
      </c>
      <c r="E9" s="31">
        <f>'[1]For-data-entry'!BM6</f>
        <v>272586</v>
      </c>
      <c r="F9" s="31">
        <f>'[1]For-data-entry'!BD6</f>
        <v>195550</v>
      </c>
      <c r="G9" s="31">
        <f>'[1]For-data-entry'!BE6</f>
        <v>615168</v>
      </c>
      <c r="H9" s="31">
        <f>'[1]For-data-entry'!AN6</f>
        <v>20676</v>
      </c>
      <c r="I9" s="31">
        <f>'[1]For-data-entry'!AO6</f>
        <v>50840</v>
      </c>
      <c r="J9" s="31">
        <f>'[1]For-data-entry'!BH6</f>
        <v>456</v>
      </c>
      <c r="K9" s="31">
        <f>'[1]For-data-entry'!BI6</f>
        <v>81</v>
      </c>
    </row>
    <row r="10" spans="1:11" ht="18">
      <c r="A10" s="33">
        <v>3</v>
      </c>
      <c r="B10" s="47" t="str">
        <f>'[1]For-data-entry'!B7</f>
        <v>Syndicate Bank</v>
      </c>
      <c r="C10" s="44"/>
      <c r="D10" s="31">
        <f>'[1]For-data-entry'!BL7</f>
        <v>679880</v>
      </c>
      <c r="E10" s="31">
        <f>'[1]For-data-entry'!BM7</f>
        <v>2181758</v>
      </c>
      <c r="F10" s="31">
        <f>'[1]For-data-entry'!BD7</f>
        <v>251273</v>
      </c>
      <c r="G10" s="31">
        <f>'[1]For-data-entry'!BE7</f>
        <v>394548</v>
      </c>
      <c r="H10" s="31">
        <f>'[1]For-data-entry'!AN7</f>
        <v>58231</v>
      </c>
      <c r="I10" s="31">
        <f>'[1]For-data-entry'!AO7</f>
        <v>118205</v>
      </c>
      <c r="J10" s="31">
        <f>'[1]For-data-entry'!BH7</f>
        <v>1117</v>
      </c>
      <c r="K10" s="31">
        <f>'[1]For-data-entry'!BI7</f>
        <v>721</v>
      </c>
    </row>
    <row r="11" spans="1:11" ht="18">
      <c r="A11" s="33">
        <v>4</v>
      </c>
      <c r="B11" s="47" t="str">
        <f>'[1]For-data-entry'!B8</f>
        <v>State Bank of India</v>
      </c>
      <c r="C11" s="44"/>
      <c r="D11" s="31">
        <f>'[1]For-data-entry'!BL8</f>
        <v>248844</v>
      </c>
      <c r="E11" s="31">
        <f>'[1]For-data-entry'!BM8</f>
        <v>1336544.48</v>
      </c>
      <c r="F11" s="31">
        <f>'[1]For-data-entry'!BD8</f>
        <v>752090</v>
      </c>
      <c r="G11" s="31">
        <f>'[1]For-data-entry'!BE8</f>
        <v>1020570</v>
      </c>
      <c r="H11" s="31">
        <f>'[1]For-data-entry'!AN8</f>
        <v>277647</v>
      </c>
      <c r="I11" s="31">
        <f>'[1]For-data-entry'!AO8</f>
        <v>390635</v>
      </c>
      <c r="J11" s="31">
        <f>'[1]For-data-entry'!BH8</f>
        <v>9181</v>
      </c>
      <c r="K11" s="31">
        <f>'[1]For-data-entry'!BI8</f>
        <v>1908</v>
      </c>
    </row>
    <row r="12" spans="1:11" ht="18">
      <c r="A12" s="33">
        <v>5</v>
      </c>
      <c r="B12" s="47" t="str">
        <f>'[1]For-data-entry'!B9</f>
        <v>Vijaya Bank</v>
      </c>
      <c r="C12" s="44"/>
      <c r="D12" s="31">
        <f>'[1]For-data-entry'!BL9</f>
        <v>425931</v>
      </c>
      <c r="E12" s="31">
        <f>'[1]For-data-entry'!BM9</f>
        <v>469622.8</v>
      </c>
      <c r="F12" s="31">
        <f>'[1]For-data-entry'!BD9</f>
        <v>368705</v>
      </c>
      <c r="G12" s="31">
        <f>'[1]For-data-entry'!BE9</f>
        <v>349861</v>
      </c>
      <c r="H12" s="31">
        <f>'[1]For-data-entry'!AN9</f>
        <v>27521</v>
      </c>
      <c r="I12" s="31">
        <f>'[1]For-data-entry'!AO9</f>
        <v>43171</v>
      </c>
      <c r="J12" s="31">
        <f>'[1]For-data-entry'!BH9</f>
        <v>455</v>
      </c>
      <c r="K12" s="31">
        <f>'[1]For-data-entry'!BI9</f>
        <v>37</v>
      </c>
    </row>
    <row r="13" spans="1:11" ht="18">
      <c r="A13" s="33"/>
      <c r="B13" s="46" t="s">
        <v>39</v>
      </c>
      <c r="C13" s="46"/>
      <c r="D13" s="34">
        <f>'[1]For-data-entry'!BL10</f>
        <v>2193273</v>
      </c>
      <c r="E13" s="34">
        <f>'[1]For-data-entry'!BM10</f>
        <v>5242912.28</v>
      </c>
      <c r="F13" s="34">
        <f>'[1]For-data-entry'!BD10</f>
        <v>2228817</v>
      </c>
      <c r="G13" s="34">
        <f>'[1]For-data-entry'!BE10</f>
        <v>3137329</v>
      </c>
      <c r="H13" s="34">
        <f>'[1]For-data-entry'!AN10</f>
        <v>484555</v>
      </c>
      <c r="I13" s="34">
        <f>'[1]For-data-entry'!AO10</f>
        <v>756527</v>
      </c>
      <c r="J13" s="34">
        <f>'[1]For-data-entry'!BH10</f>
        <v>26291</v>
      </c>
      <c r="K13" s="34">
        <f>'[1]For-data-entry'!BI10</f>
        <v>4161</v>
      </c>
    </row>
    <row r="14" spans="1:11" ht="18">
      <c r="A14" s="326" t="s">
        <v>38</v>
      </c>
      <c r="B14" s="327"/>
      <c r="C14" s="45"/>
      <c r="D14" s="31"/>
      <c r="E14" s="31"/>
      <c r="F14" s="31"/>
      <c r="G14" s="31"/>
      <c r="H14" s="31"/>
      <c r="I14" s="31"/>
      <c r="J14" s="31"/>
      <c r="K14" s="31"/>
    </row>
    <row r="15" spans="1:11" ht="18">
      <c r="A15" s="36">
        <v>1</v>
      </c>
      <c r="B15" s="37" t="str">
        <f>'[1]For-data-entry'!B13</f>
        <v>Allahabad Bank</v>
      </c>
      <c r="C15" s="44"/>
      <c r="D15" s="31">
        <f>'[1]For-data-entry'!BL13</f>
        <v>0</v>
      </c>
      <c r="E15" s="31">
        <f>'[1]For-data-entry'!BM13</f>
        <v>0</v>
      </c>
      <c r="F15" s="31">
        <f>'[1]For-data-entry'!BD13</f>
        <v>319</v>
      </c>
      <c r="G15" s="31">
        <f>'[1]For-data-entry'!BE13</f>
        <v>753</v>
      </c>
      <c r="H15" s="31">
        <f>'[1]For-data-entry'!AN13</f>
        <v>2348</v>
      </c>
      <c r="I15" s="31">
        <f>'[1]For-data-entry'!AO13</f>
        <v>2871</v>
      </c>
      <c r="J15" s="31">
        <f>'[1]For-data-entry'!BH13</f>
        <v>0</v>
      </c>
      <c r="K15" s="31">
        <f>'[1]For-data-entry'!BI13</f>
        <v>0</v>
      </c>
    </row>
    <row r="16" spans="1:11" ht="18">
      <c r="A16" s="36">
        <v>2</v>
      </c>
      <c r="B16" s="37" t="str">
        <f>'[1]For-data-entry'!B14</f>
        <v>Andhrabank</v>
      </c>
      <c r="C16" s="44"/>
      <c r="D16" s="31">
        <f>'[1]For-data-entry'!BL14</f>
        <v>8779</v>
      </c>
      <c r="E16" s="31">
        <f>'[1]For-data-entry'!BM14</f>
        <v>14692</v>
      </c>
      <c r="F16" s="31">
        <f>'[1]For-data-entry'!BD14</f>
        <v>3851</v>
      </c>
      <c r="G16" s="31">
        <f>'[1]For-data-entry'!BE14</f>
        <v>8609.36</v>
      </c>
      <c r="H16" s="31">
        <f>'[1]For-data-entry'!AN14</f>
        <v>1640</v>
      </c>
      <c r="I16" s="31">
        <f>'[1]For-data-entry'!AO14</f>
        <v>3690</v>
      </c>
      <c r="J16" s="31">
        <f>'[1]For-data-entry'!BH14</f>
        <v>49</v>
      </c>
      <c r="K16" s="31">
        <f>'[1]For-data-entry'!BI14</f>
        <v>3</v>
      </c>
    </row>
    <row r="17" spans="1:11" ht="18">
      <c r="A17" s="36">
        <v>3</v>
      </c>
      <c r="B17" s="37" t="str">
        <f>'[1]For-data-entry'!B15</f>
        <v>Bank of Baroda</v>
      </c>
      <c r="C17" s="44"/>
      <c r="D17" s="31">
        <f>'[1]For-data-entry'!BL15</f>
        <v>40581</v>
      </c>
      <c r="E17" s="31">
        <f>'[1]For-data-entry'!BM15</f>
        <v>59059</v>
      </c>
      <c r="F17" s="31">
        <f>'[1]For-data-entry'!BD15</f>
        <v>23993</v>
      </c>
      <c r="G17" s="31">
        <f>'[1]For-data-entry'!BE15</f>
        <v>33706</v>
      </c>
      <c r="H17" s="31">
        <f>'[1]For-data-entry'!AN15</f>
        <v>4240</v>
      </c>
      <c r="I17" s="31">
        <f>'[1]For-data-entry'!AO15</f>
        <v>7101</v>
      </c>
      <c r="J17" s="31">
        <f>'[1]For-data-entry'!BH15</f>
        <v>0</v>
      </c>
      <c r="K17" s="31">
        <f>'[1]For-data-entry'!BI15</f>
        <v>0</v>
      </c>
    </row>
    <row r="18" spans="1:11" ht="18">
      <c r="A18" s="36">
        <v>4</v>
      </c>
      <c r="B18" s="37" t="str">
        <f>'[1]For-data-entry'!B16</f>
        <v>Bank of India</v>
      </c>
      <c r="C18" s="44"/>
      <c r="D18" s="31">
        <f>'[1]For-data-entry'!BL16</f>
        <v>54918</v>
      </c>
      <c r="E18" s="31">
        <f>'[1]For-data-entry'!BM16</f>
        <v>160175.1</v>
      </c>
      <c r="F18" s="31">
        <f>'[1]For-data-entry'!BD16</f>
        <v>51417</v>
      </c>
      <c r="G18" s="31">
        <f>'[1]For-data-entry'!BE16</f>
        <v>156479</v>
      </c>
      <c r="H18" s="31">
        <f>'[1]For-data-entry'!AN16</f>
        <v>2120</v>
      </c>
      <c r="I18" s="31">
        <f>'[1]For-data-entry'!AO16</f>
        <v>5153</v>
      </c>
      <c r="J18" s="31">
        <f>'[1]For-data-entry'!BH16</f>
        <v>201</v>
      </c>
      <c r="K18" s="31">
        <f>'[1]For-data-entry'!BI16</f>
        <v>111</v>
      </c>
    </row>
    <row r="19" spans="1:11" ht="18">
      <c r="A19" s="36">
        <v>5</v>
      </c>
      <c r="B19" s="37" t="str">
        <f>'[1]For-data-entry'!B17</f>
        <v>Bank of Maharastra</v>
      </c>
      <c r="C19" s="44"/>
      <c r="D19" s="31">
        <f>'[1]For-data-entry'!BL17</f>
        <v>11551</v>
      </c>
      <c r="E19" s="31">
        <f>'[1]For-data-entry'!BM17</f>
        <v>49461</v>
      </c>
      <c r="F19" s="31">
        <f>'[1]For-data-entry'!BD17</f>
        <v>8319</v>
      </c>
      <c r="G19" s="31">
        <f>'[1]For-data-entry'!BE17</f>
        <v>11798</v>
      </c>
      <c r="H19" s="31">
        <f>'[1]For-data-entry'!AN17</f>
        <v>2098</v>
      </c>
      <c r="I19" s="31">
        <f>'[1]For-data-entry'!AO17</f>
        <v>3653</v>
      </c>
      <c r="J19" s="31">
        <f>'[1]For-data-entry'!BH17</f>
        <v>2</v>
      </c>
      <c r="K19" s="31">
        <f>'[1]For-data-entry'!BI17</f>
        <v>1</v>
      </c>
    </row>
    <row r="20" spans="1:11" ht="18">
      <c r="A20" s="36">
        <v>6</v>
      </c>
      <c r="B20" s="37" t="str">
        <f>'[1]For-data-entry'!B18</f>
        <v>Central Bank of India</v>
      </c>
      <c r="C20" s="44"/>
      <c r="D20" s="31">
        <f>'[1]For-data-entry'!BL18</f>
        <v>23758</v>
      </c>
      <c r="E20" s="31">
        <f>'[1]For-data-entry'!BM18</f>
        <v>35436</v>
      </c>
      <c r="F20" s="31">
        <f>'[1]For-data-entry'!BD18</f>
        <v>8964</v>
      </c>
      <c r="G20" s="31">
        <f>'[1]For-data-entry'!BE18</f>
        <v>17203</v>
      </c>
      <c r="H20" s="31">
        <f>'[1]For-data-entry'!AN18</f>
        <v>5909</v>
      </c>
      <c r="I20" s="31">
        <f>'[1]For-data-entry'!AO18</f>
        <v>10458</v>
      </c>
      <c r="J20" s="31">
        <f>'[1]For-data-entry'!BH18</f>
        <v>3</v>
      </c>
      <c r="K20" s="31">
        <f>'[1]For-data-entry'!BI18</f>
        <v>1</v>
      </c>
    </row>
    <row r="21" spans="1:11" ht="18">
      <c r="A21" s="36">
        <v>7</v>
      </c>
      <c r="B21" s="37" t="str">
        <f>'[1]For-data-entry'!B19</f>
        <v>Dena Bank</v>
      </c>
      <c r="C21" s="44"/>
      <c r="D21" s="31">
        <f>'[1]For-data-entry'!BL19</f>
        <v>3219</v>
      </c>
      <c r="E21" s="31">
        <f>'[1]For-data-entry'!BM19</f>
        <v>8001</v>
      </c>
      <c r="F21" s="31">
        <f>'[1]For-data-entry'!BD19</f>
        <v>2700</v>
      </c>
      <c r="G21" s="31">
        <f>'[1]For-data-entry'!BE19</f>
        <v>7101</v>
      </c>
      <c r="H21" s="31">
        <f>'[1]For-data-entry'!AN19</f>
        <v>1287</v>
      </c>
      <c r="I21" s="31">
        <f>'[1]For-data-entry'!AO19</f>
        <v>2590</v>
      </c>
      <c r="J21" s="31">
        <f>'[1]For-data-entry'!BH19</f>
        <v>4</v>
      </c>
      <c r="K21" s="31">
        <f>'[1]For-data-entry'!BI19</f>
        <v>0.23</v>
      </c>
    </row>
    <row r="22" spans="1:11" ht="18">
      <c r="A22" s="36">
        <v>8</v>
      </c>
      <c r="B22" s="37" t="str">
        <f>'[1]For-data-entry'!B20</f>
        <v xml:space="preserve">Indian Bank </v>
      </c>
      <c r="C22" s="44"/>
      <c r="D22" s="31">
        <f>'[1]For-data-entry'!BL20</f>
        <v>17456</v>
      </c>
      <c r="E22" s="31">
        <f>'[1]For-data-entry'!BM20</f>
        <v>55451</v>
      </c>
      <c r="F22" s="31">
        <f>'[1]For-data-entry'!BD20</f>
        <v>16872</v>
      </c>
      <c r="G22" s="31">
        <f>'[1]For-data-entry'!BE20</f>
        <v>22457</v>
      </c>
      <c r="H22" s="31">
        <f>'[1]For-data-entry'!AN20</f>
        <v>4865</v>
      </c>
      <c r="I22" s="31">
        <f>'[1]For-data-entry'!AO20</f>
        <v>7452</v>
      </c>
      <c r="J22" s="31">
        <f>'[1]For-data-entry'!BH20</f>
        <v>422</v>
      </c>
      <c r="K22" s="31">
        <f>'[1]For-data-entry'!BI20</f>
        <v>262</v>
      </c>
    </row>
    <row r="23" spans="1:11" ht="18">
      <c r="A23" s="36">
        <v>9</v>
      </c>
      <c r="B23" s="37" t="str">
        <f>'[1]For-data-entry'!B21</f>
        <v>Indian Overseas Bank</v>
      </c>
      <c r="C23" s="44"/>
      <c r="D23" s="31">
        <f>'[1]For-data-entry'!BL21</f>
        <v>62460</v>
      </c>
      <c r="E23" s="31">
        <f>'[1]For-data-entry'!BM21</f>
        <v>25197.87</v>
      </c>
      <c r="F23" s="31">
        <f>'[1]For-data-entry'!BD21</f>
        <v>31816</v>
      </c>
      <c r="G23" s="31">
        <f>'[1]For-data-entry'!BE21</f>
        <v>28902</v>
      </c>
      <c r="H23" s="31">
        <f>'[1]For-data-entry'!AN21</f>
        <v>11379</v>
      </c>
      <c r="I23" s="31">
        <f>'[1]For-data-entry'!AO21</f>
        <v>77213</v>
      </c>
      <c r="J23" s="31">
        <f>'[1]For-data-entry'!BH21</f>
        <v>1151</v>
      </c>
      <c r="K23" s="31">
        <f>'[1]For-data-entry'!BI21</f>
        <v>101.78</v>
      </c>
    </row>
    <row r="24" spans="1:11" ht="18">
      <c r="A24" s="36">
        <v>10</v>
      </c>
      <c r="B24" s="37" t="str">
        <f>'[1]For-data-entry'!B22</f>
        <v>Oriental Bank of Commerce</v>
      </c>
      <c r="C24" s="44"/>
      <c r="D24" s="31">
        <f>'[1]For-data-entry'!BL22</f>
        <v>5853</v>
      </c>
      <c r="E24" s="31">
        <f>'[1]For-data-entry'!BM22</f>
        <v>17407.7</v>
      </c>
      <c r="F24" s="31">
        <f>'[1]For-data-entry'!BD22</f>
        <v>2684</v>
      </c>
      <c r="G24" s="31">
        <f>'[1]For-data-entry'!BE22</f>
        <v>6858</v>
      </c>
      <c r="H24" s="31">
        <f>'[1]For-data-entry'!AN22</f>
        <v>1046</v>
      </c>
      <c r="I24" s="31">
        <f>'[1]For-data-entry'!AO22</f>
        <v>5026.8900000000003</v>
      </c>
      <c r="J24" s="31">
        <f>'[1]For-data-entry'!BH22</f>
        <v>0</v>
      </c>
      <c r="K24" s="31">
        <f>'[1]For-data-entry'!BI22</f>
        <v>0</v>
      </c>
    </row>
    <row r="25" spans="1:11" ht="18">
      <c r="A25" s="36">
        <v>11</v>
      </c>
      <c r="B25" s="37" t="str">
        <f>'[1]For-data-entry'!B23</f>
        <v>Punjab National Bank</v>
      </c>
      <c r="C25" s="44"/>
      <c r="D25" s="31">
        <f>'[1]For-data-entry'!BL23</f>
        <v>21764</v>
      </c>
      <c r="E25" s="31">
        <f>'[1]For-data-entry'!BM23</f>
        <v>27253.83</v>
      </c>
      <c r="F25" s="31">
        <f>'[1]For-data-entry'!BD23</f>
        <v>20914</v>
      </c>
      <c r="G25" s="31">
        <f>'[1]For-data-entry'!BE23</f>
        <v>26391.58</v>
      </c>
      <c r="H25" s="31">
        <f>'[1]For-data-entry'!AN23</f>
        <v>2296</v>
      </c>
      <c r="I25" s="31">
        <f>'[1]For-data-entry'!AO23</f>
        <v>3083.99</v>
      </c>
      <c r="J25" s="31">
        <f>'[1]For-data-entry'!BH23</f>
        <v>402</v>
      </c>
      <c r="K25" s="31">
        <f>'[1]For-data-entry'!BI23</f>
        <v>40.96</v>
      </c>
    </row>
    <row r="26" spans="1:11" ht="18">
      <c r="A26" s="36">
        <v>12</v>
      </c>
      <c r="B26" s="37" t="str">
        <f>'[1]For-data-entry'!B24</f>
        <v>Punjab and Synd Bank</v>
      </c>
      <c r="C26" s="44"/>
      <c r="D26" s="31">
        <f>'[1]For-data-entry'!BL24</f>
        <v>161</v>
      </c>
      <c r="E26" s="31">
        <f>'[1]For-data-entry'!BM24</f>
        <v>325</v>
      </c>
      <c r="F26" s="31">
        <f>'[1]For-data-entry'!BD24</f>
        <v>0</v>
      </c>
      <c r="G26" s="31">
        <f>'[1]For-data-entry'!BE24</f>
        <v>0</v>
      </c>
      <c r="H26" s="31">
        <f>'[1]For-data-entry'!AN24</f>
        <v>18</v>
      </c>
      <c r="I26" s="31">
        <f>'[1]For-data-entry'!AO24</f>
        <v>36</v>
      </c>
      <c r="J26" s="31">
        <f>'[1]For-data-entry'!BH24</f>
        <v>0</v>
      </c>
      <c r="K26" s="31">
        <f>'[1]For-data-entry'!BI24</f>
        <v>0</v>
      </c>
    </row>
    <row r="27" spans="1:11" ht="18">
      <c r="A27" s="36">
        <v>13</v>
      </c>
      <c r="B27" s="37" t="str">
        <f>'[1]For-data-entry'!B25</f>
        <v>UCO Bank</v>
      </c>
      <c r="C27" s="44"/>
      <c r="D27" s="31">
        <f>'[1]For-data-entry'!BL25</f>
        <v>3406</v>
      </c>
      <c r="E27" s="31">
        <f>'[1]For-data-entry'!BM25</f>
        <v>11894</v>
      </c>
      <c r="F27" s="31">
        <f>'[1]For-data-entry'!BD25</f>
        <v>3460</v>
      </c>
      <c r="G27" s="31">
        <f>'[1]For-data-entry'!BE25</f>
        <v>3180</v>
      </c>
      <c r="H27" s="31">
        <f>'[1]For-data-entry'!AN25</f>
        <v>515</v>
      </c>
      <c r="I27" s="31">
        <f>'[1]For-data-entry'!AO25</f>
        <v>220</v>
      </c>
      <c r="J27" s="31">
        <f>'[1]For-data-entry'!BH25</f>
        <v>6</v>
      </c>
      <c r="K27" s="31">
        <f>'[1]For-data-entry'!BI25</f>
        <v>2</v>
      </c>
    </row>
    <row r="28" spans="1:11" ht="18">
      <c r="A28" s="36">
        <v>14</v>
      </c>
      <c r="B28" s="37" t="str">
        <f>'[1]For-data-entry'!B26</f>
        <v>Union Bank Of India</v>
      </c>
      <c r="C28" s="44"/>
      <c r="D28" s="31">
        <f>'[1]For-data-entry'!BL26</f>
        <v>137005</v>
      </c>
      <c r="E28" s="31">
        <f>'[1]For-data-entry'!BM26</f>
        <v>253669.52600000001</v>
      </c>
      <c r="F28" s="31">
        <f>'[1]For-data-entry'!BD26</f>
        <v>122757</v>
      </c>
      <c r="G28" s="31">
        <f>'[1]For-data-entry'!BE26</f>
        <v>181841.14</v>
      </c>
      <c r="H28" s="31">
        <f>'[1]For-data-entry'!AN26</f>
        <v>7841</v>
      </c>
      <c r="I28" s="31">
        <f>'[1]For-data-entry'!AO26</f>
        <v>13075.84</v>
      </c>
      <c r="J28" s="31">
        <f>'[1]For-data-entry'!BH26</f>
        <v>287</v>
      </c>
      <c r="K28" s="31">
        <f>'[1]For-data-entry'!BI26</f>
        <v>164</v>
      </c>
    </row>
    <row r="29" spans="1:11" ht="18">
      <c r="A29" s="36">
        <v>15</v>
      </c>
      <c r="B29" s="37" t="str">
        <f>'[1]For-data-entry'!B27</f>
        <v>United Bank of India</v>
      </c>
      <c r="C29" s="44"/>
      <c r="D29" s="31">
        <f>'[1]For-data-entry'!BL27</f>
        <v>791</v>
      </c>
      <c r="E29" s="31">
        <f>'[1]For-data-entry'!BM27</f>
        <v>4157</v>
      </c>
      <c r="F29" s="31">
        <f>'[1]For-data-entry'!BD27</f>
        <v>0</v>
      </c>
      <c r="G29" s="31">
        <f>'[1]For-data-entry'!BE27</f>
        <v>0</v>
      </c>
      <c r="H29" s="31">
        <f>'[1]For-data-entry'!AN27</f>
        <v>241</v>
      </c>
      <c r="I29" s="31">
        <f>'[1]For-data-entry'!AO27</f>
        <v>684</v>
      </c>
      <c r="J29" s="31">
        <f>'[1]For-data-entry'!BH27</f>
        <v>0</v>
      </c>
      <c r="K29" s="31">
        <f>'[1]For-data-entry'!BI27</f>
        <v>0</v>
      </c>
    </row>
    <row r="30" spans="1:11" ht="18">
      <c r="A30" s="36">
        <v>16</v>
      </c>
      <c r="B30" s="37" t="str">
        <f>'[1]For-data-entry'!B28</f>
        <v>IDBI Bank</v>
      </c>
      <c r="C30" s="32"/>
      <c r="D30" s="31">
        <f>'[1]For-data-entry'!BL28</f>
        <v>98753</v>
      </c>
      <c r="E30" s="31">
        <f>'[1]For-data-entry'!BM28</f>
        <v>242965.56</v>
      </c>
      <c r="F30" s="31">
        <f>'[1]For-data-entry'!BD28</f>
        <v>88953</v>
      </c>
      <c r="G30" s="31">
        <f>'[1]For-data-entry'!BE28</f>
        <v>213577.23</v>
      </c>
      <c r="H30" s="31">
        <f>'[1]For-data-entry'!AN28</f>
        <v>2292</v>
      </c>
      <c r="I30" s="31">
        <f>'[1]For-data-entry'!AO28</f>
        <v>6549.95</v>
      </c>
      <c r="J30" s="31">
        <f>'[1]For-data-entry'!BH28</f>
        <v>5</v>
      </c>
      <c r="K30" s="31">
        <f>'[1]For-data-entry'!BI28</f>
        <v>38.11</v>
      </c>
    </row>
    <row r="31" spans="1:11" ht="18">
      <c r="A31" s="36"/>
      <c r="B31" s="35" t="s">
        <v>37</v>
      </c>
      <c r="C31" s="44"/>
      <c r="D31" s="34">
        <f>'[1]For-data-entry'!BL29</f>
        <v>490455</v>
      </c>
      <c r="E31" s="34">
        <f>'[1]For-data-entry'!BM29</f>
        <v>965145.58600000013</v>
      </c>
      <c r="F31" s="34">
        <f>'[1]For-data-entry'!BD29</f>
        <v>387019</v>
      </c>
      <c r="G31" s="34">
        <f>'[1]For-data-entry'!BE29</f>
        <v>718856.31</v>
      </c>
      <c r="H31" s="34">
        <f>'[1]For-data-entry'!AN29</f>
        <v>50135</v>
      </c>
      <c r="I31" s="34">
        <f>'[1]For-data-entry'!AO29</f>
        <v>148857.67000000001</v>
      </c>
      <c r="J31" s="34">
        <f>'[1]For-data-entry'!BH29</f>
        <v>2532</v>
      </c>
      <c r="K31" s="34">
        <f>'[1]For-data-entry'!BI29</f>
        <v>725.08</v>
      </c>
    </row>
    <row r="32" spans="1:11" ht="18">
      <c r="A32" s="33"/>
      <c r="B32" s="44"/>
      <c r="C32" s="44"/>
      <c r="D32" s="31"/>
      <c r="E32" s="31"/>
      <c r="F32" s="31"/>
      <c r="G32" s="31"/>
      <c r="H32" s="31"/>
      <c r="I32" s="31"/>
      <c r="J32" s="31"/>
      <c r="K32" s="31"/>
    </row>
    <row r="33" spans="1:11" ht="18">
      <c r="A33" s="321" t="s">
        <v>36</v>
      </c>
      <c r="B33" s="321"/>
      <c r="C33" s="321"/>
      <c r="D33" s="321"/>
      <c r="E33" s="321"/>
      <c r="F33" s="321"/>
      <c r="G33" s="321"/>
      <c r="H33" s="321"/>
      <c r="I33" s="321"/>
      <c r="J33" s="321"/>
      <c r="K33" s="321"/>
    </row>
    <row r="34" spans="1:11" ht="18">
      <c r="A34" s="321" t="s">
        <v>34</v>
      </c>
      <c r="B34" s="321"/>
      <c r="C34" s="321"/>
      <c r="D34" s="321"/>
      <c r="E34" s="321"/>
      <c r="F34" s="321"/>
      <c r="G34" s="321"/>
      <c r="H34" s="321"/>
      <c r="I34" s="321"/>
      <c r="J34" s="321"/>
      <c r="K34" s="321"/>
    </row>
    <row r="35" spans="1:11" ht="18">
      <c r="A35" s="321" t="s">
        <v>51</v>
      </c>
      <c r="B35" s="321"/>
      <c r="C35" s="321"/>
      <c r="D35" s="321"/>
      <c r="E35" s="321"/>
      <c r="F35" s="321"/>
      <c r="G35" s="321"/>
      <c r="H35" s="321"/>
      <c r="I35" s="321"/>
      <c r="J35" s="321"/>
      <c r="K35" s="321"/>
    </row>
    <row r="36" spans="1:11" ht="18">
      <c r="A36" s="43"/>
      <c r="B36" s="43"/>
      <c r="C36" s="43"/>
      <c r="D36" s="43"/>
      <c r="E36" s="43"/>
      <c r="F36" s="43"/>
      <c r="G36" s="43"/>
      <c r="H36" s="43"/>
      <c r="I36" s="43"/>
      <c r="J36" s="42"/>
      <c r="K36" s="42"/>
    </row>
    <row r="37" spans="1:11" ht="18">
      <c r="A37" s="33" t="s">
        <v>29</v>
      </c>
      <c r="B37" s="328" t="s">
        <v>28</v>
      </c>
      <c r="C37" s="41"/>
      <c r="D37" s="324" t="s">
        <v>50</v>
      </c>
      <c r="E37" s="324"/>
      <c r="F37" s="324" t="s">
        <v>49</v>
      </c>
      <c r="G37" s="324"/>
      <c r="H37" s="324" t="s">
        <v>48</v>
      </c>
      <c r="I37" s="324"/>
      <c r="J37" s="324" t="s">
        <v>47</v>
      </c>
      <c r="K37" s="324"/>
    </row>
    <row r="38" spans="1:11" ht="18">
      <c r="A38" s="33" t="s">
        <v>21</v>
      </c>
      <c r="B38" s="328"/>
      <c r="C38" s="41"/>
      <c r="D38" s="40" t="s">
        <v>46</v>
      </c>
      <c r="E38" s="40" t="s">
        <v>45</v>
      </c>
      <c r="F38" s="40" t="s">
        <v>46</v>
      </c>
      <c r="G38" s="40" t="s">
        <v>45</v>
      </c>
      <c r="H38" s="40" t="s">
        <v>46</v>
      </c>
      <c r="I38" s="40" t="s">
        <v>45</v>
      </c>
      <c r="J38" s="40" t="s">
        <v>46</v>
      </c>
      <c r="K38" s="40" t="s">
        <v>45</v>
      </c>
    </row>
    <row r="39" spans="1:11" ht="18">
      <c r="A39" s="36" t="s">
        <v>18</v>
      </c>
      <c r="B39" s="35" t="s">
        <v>17</v>
      </c>
      <c r="C39" s="32"/>
      <c r="D39" s="31"/>
      <c r="E39" s="31"/>
      <c r="F39" s="31"/>
      <c r="G39" s="31"/>
      <c r="H39" s="31"/>
      <c r="I39" s="31"/>
      <c r="J39" s="31"/>
      <c r="K39" s="31"/>
    </row>
    <row r="40" spans="1:11" ht="18">
      <c r="A40" s="36">
        <v>1</v>
      </c>
      <c r="B40" s="37" t="str">
        <f>'[1]For-data-entry'!B32</f>
        <v>Karnataka Bank Ltd</v>
      </c>
      <c r="C40" s="32"/>
      <c r="D40" s="31">
        <f>'[1]For-data-entry'!BL32</f>
        <v>161371</v>
      </c>
      <c r="E40" s="31">
        <f>'[1]For-data-entry'!BM32</f>
        <v>170417.1</v>
      </c>
      <c r="F40" s="31">
        <f>'[1]For-data-entry'!BD32</f>
        <v>111226</v>
      </c>
      <c r="G40" s="31">
        <f>'[1]For-data-entry'!BE32</f>
        <v>126191</v>
      </c>
      <c r="H40" s="31">
        <f>'[1]For-data-entry'!AN32</f>
        <v>5846</v>
      </c>
      <c r="I40" s="31">
        <f>'[1]For-data-entry'!AO32</f>
        <v>7582</v>
      </c>
      <c r="J40" s="31">
        <f>'[1]For-data-entry'!BH32</f>
        <v>24</v>
      </c>
      <c r="K40" s="31">
        <f>'[1]For-data-entry'!BI32</f>
        <v>1</v>
      </c>
    </row>
    <row r="41" spans="1:11" ht="18">
      <c r="A41" s="36">
        <v>2</v>
      </c>
      <c r="B41" s="37" t="str">
        <f>'[1]For-data-entry'!B33</f>
        <v>Kotak Mahendra Bank</v>
      </c>
      <c r="C41" s="32"/>
      <c r="D41" s="31">
        <f>'[1]For-data-entry'!BL33</f>
        <v>61852</v>
      </c>
      <c r="E41" s="31">
        <f>'[1]For-data-entry'!BM33</f>
        <v>54613.65</v>
      </c>
      <c r="F41" s="31">
        <f>'[1]For-data-entry'!BD33</f>
        <v>38688</v>
      </c>
      <c r="G41" s="31">
        <f>'[1]For-data-entry'!BE33</f>
        <v>27841.279999999999</v>
      </c>
      <c r="H41" s="31">
        <f>'[1]For-data-entry'!AN33</f>
        <v>20192</v>
      </c>
      <c r="I41" s="31">
        <f>'[1]For-data-entry'!AO33</f>
        <v>9226.23</v>
      </c>
      <c r="J41" s="31">
        <f>'[1]For-data-entry'!BH33</f>
        <v>0</v>
      </c>
      <c r="K41" s="31">
        <f>'[1]For-data-entry'!BI33</f>
        <v>0</v>
      </c>
    </row>
    <row r="42" spans="1:11" ht="18">
      <c r="A42" s="36">
        <v>3</v>
      </c>
      <c r="B42" s="37" t="str">
        <f>'[1]For-data-entry'!B34</f>
        <v>Cathelic Syrian Bank Ltd.</v>
      </c>
      <c r="C42" s="32"/>
      <c r="D42" s="31">
        <f>'[1]For-data-entry'!BL34</f>
        <v>0</v>
      </c>
      <c r="E42" s="31">
        <f>'[1]For-data-entry'!BM34</f>
        <v>0</v>
      </c>
      <c r="F42" s="31">
        <f>'[1]For-data-entry'!BD34</f>
        <v>9262</v>
      </c>
      <c r="G42" s="31">
        <f>'[1]For-data-entry'!BE34</f>
        <v>10224.84</v>
      </c>
      <c r="H42" s="31">
        <f>'[1]For-data-entry'!AN34</f>
        <v>27</v>
      </c>
      <c r="I42" s="31">
        <f>'[1]For-data-entry'!AO34</f>
        <v>32</v>
      </c>
      <c r="J42" s="31">
        <f>'[1]For-data-entry'!BH34</f>
        <v>9</v>
      </c>
      <c r="K42" s="31">
        <f>'[1]For-data-entry'!BI34</f>
        <v>0.1</v>
      </c>
    </row>
    <row r="43" spans="1:11" ht="18">
      <c r="A43" s="36">
        <v>4</v>
      </c>
      <c r="B43" s="37" t="str">
        <f>'[1]For-data-entry'!B35</f>
        <v>City Union Bank Ltd</v>
      </c>
      <c r="C43" s="32"/>
      <c r="D43" s="31">
        <f>'[1]For-data-entry'!BL35</f>
        <v>2102</v>
      </c>
      <c r="E43" s="31">
        <f>'[1]For-data-entry'!BM35</f>
        <v>1490.39</v>
      </c>
      <c r="F43" s="31">
        <f>'[1]For-data-entry'!BD35</f>
        <v>2035</v>
      </c>
      <c r="G43" s="31">
        <f>'[1]For-data-entry'!BE35</f>
        <v>1336</v>
      </c>
      <c r="H43" s="31">
        <f>'[1]For-data-entry'!AN35</f>
        <v>16</v>
      </c>
      <c r="I43" s="31">
        <f>'[1]For-data-entry'!AO35</f>
        <v>114</v>
      </c>
      <c r="J43" s="31">
        <f>'[1]For-data-entry'!BH35</f>
        <v>0</v>
      </c>
      <c r="K43" s="31">
        <f>'[1]For-data-entry'!BI35</f>
        <v>0</v>
      </c>
    </row>
    <row r="44" spans="1:11" ht="18">
      <c r="A44" s="36">
        <v>5</v>
      </c>
      <c r="B44" s="37" t="str">
        <f>'[1]For-data-entry'!B36</f>
        <v>Dhanalaxmi Bank Ltd.</v>
      </c>
      <c r="C44" s="32"/>
      <c r="D44" s="31">
        <f>'[1]For-data-entry'!BL36</f>
        <v>13</v>
      </c>
      <c r="E44" s="31">
        <f>'[1]For-data-entry'!BM36</f>
        <v>12</v>
      </c>
      <c r="F44" s="31">
        <f>'[1]For-data-entry'!BD36</f>
        <v>0</v>
      </c>
      <c r="G44" s="31">
        <f>'[1]For-data-entry'!BE36</f>
        <v>0</v>
      </c>
      <c r="H44" s="31">
        <f>'[1]For-data-entry'!AN36</f>
        <v>6</v>
      </c>
      <c r="I44" s="31">
        <f>'[1]For-data-entry'!AO36</f>
        <v>4</v>
      </c>
      <c r="J44" s="31">
        <f>'[1]For-data-entry'!BH36</f>
        <v>0</v>
      </c>
      <c r="K44" s="31">
        <f>'[1]For-data-entry'!BI36</f>
        <v>0</v>
      </c>
    </row>
    <row r="45" spans="1:11" ht="18">
      <c r="A45" s="36">
        <v>6</v>
      </c>
      <c r="B45" s="37" t="str">
        <f>'[1]For-data-entry'!B37</f>
        <v>Federal Bank Ltd.</v>
      </c>
      <c r="C45" s="32"/>
      <c r="D45" s="31">
        <f>'[1]For-data-entry'!BL37</f>
        <v>0</v>
      </c>
      <c r="E45" s="31">
        <f>'[1]For-data-entry'!BM37</f>
        <v>0</v>
      </c>
      <c r="F45" s="31">
        <f>'[1]For-data-entry'!BD37</f>
        <v>34318</v>
      </c>
      <c r="G45" s="31">
        <f>'[1]For-data-entry'!BE37</f>
        <v>39320</v>
      </c>
      <c r="H45" s="31">
        <f>'[1]For-data-entry'!AN37</f>
        <v>681</v>
      </c>
      <c r="I45" s="31">
        <f>'[1]For-data-entry'!AO37</f>
        <v>962</v>
      </c>
      <c r="J45" s="31">
        <f>'[1]For-data-entry'!BH37</f>
        <v>0</v>
      </c>
      <c r="K45" s="31">
        <f>'[1]For-data-entry'!BI37</f>
        <v>0</v>
      </c>
    </row>
    <row r="46" spans="1:11" ht="18">
      <c r="A46" s="36">
        <v>7</v>
      </c>
      <c r="B46" s="37" t="str">
        <f>'[1]For-data-entry'!B38</f>
        <v>J and K Bank Ltd</v>
      </c>
      <c r="C46" s="32"/>
      <c r="D46" s="31">
        <f>'[1]For-data-entry'!BL38</f>
        <v>0</v>
      </c>
      <c r="E46" s="31">
        <f>'[1]For-data-entry'!BM38</f>
        <v>0</v>
      </c>
      <c r="F46" s="31">
        <f>'[1]For-data-entry'!BD38</f>
        <v>0</v>
      </c>
      <c r="G46" s="31">
        <f>'[1]For-data-entry'!BE38</f>
        <v>0</v>
      </c>
      <c r="H46" s="31">
        <f>'[1]For-data-entry'!AN38</f>
        <v>0</v>
      </c>
      <c r="I46" s="31">
        <f>'[1]For-data-entry'!AO38</f>
        <v>0</v>
      </c>
      <c r="J46" s="31">
        <f>'[1]For-data-entry'!BH38</f>
        <v>0</v>
      </c>
      <c r="K46" s="31">
        <f>'[1]For-data-entry'!BI38</f>
        <v>0</v>
      </c>
    </row>
    <row r="47" spans="1:11" ht="18">
      <c r="A47" s="36">
        <v>8</v>
      </c>
      <c r="B47" s="37" t="str">
        <f>'[1]For-data-entry'!B39</f>
        <v>Karur Vysya Bank Ltd.</v>
      </c>
      <c r="C47" s="32"/>
      <c r="D47" s="31">
        <f>'[1]For-data-entry'!BL39</f>
        <v>1148</v>
      </c>
      <c r="E47" s="31">
        <f>'[1]For-data-entry'!BM39</f>
        <v>2655</v>
      </c>
      <c r="F47" s="31">
        <f>'[1]For-data-entry'!BD39</f>
        <v>228</v>
      </c>
      <c r="G47" s="31">
        <f>'[1]For-data-entry'!BE39</f>
        <v>1109</v>
      </c>
      <c r="H47" s="31">
        <f>'[1]For-data-entry'!AN39</f>
        <v>2703</v>
      </c>
      <c r="I47" s="31">
        <f>'[1]For-data-entry'!AO39</f>
        <v>3208.9</v>
      </c>
      <c r="J47" s="31">
        <f>'[1]For-data-entry'!BH39</f>
        <v>33</v>
      </c>
      <c r="K47" s="31">
        <f>'[1]For-data-entry'!BI39</f>
        <v>8.76</v>
      </c>
    </row>
    <row r="48" spans="1:11" ht="18">
      <c r="A48" s="36">
        <v>9</v>
      </c>
      <c r="B48" s="37" t="str">
        <f>'[1]For-data-entry'!B40</f>
        <v>Lakshmi Vilas Bank Ltd</v>
      </c>
      <c r="C48" s="32"/>
      <c r="D48" s="31">
        <f>'[1]For-data-entry'!BL40</f>
        <v>483</v>
      </c>
      <c r="E48" s="31">
        <f>'[1]For-data-entry'!BM40</f>
        <v>799</v>
      </c>
      <c r="F48" s="31">
        <f>'[1]For-data-entry'!BD40</f>
        <v>4589</v>
      </c>
      <c r="G48" s="31">
        <f>'[1]For-data-entry'!BE40</f>
        <v>28349</v>
      </c>
      <c r="H48" s="31">
        <f>'[1]For-data-entry'!AN40</f>
        <v>35</v>
      </c>
      <c r="I48" s="31">
        <f>'[1]For-data-entry'!AO40</f>
        <v>21</v>
      </c>
      <c r="J48" s="31">
        <f>'[1]For-data-entry'!BH40</f>
        <v>0</v>
      </c>
      <c r="K48" s="31">
        <f>'[1]For-data-entry'!BI40</f>
        <v>0</v>
      </c>
    </row>
    <row r="49" spans="1:11" ht="18">
      <c r="A49" s="36">
        <v>10</v>
      </c>
      <c r="B49" s="37" t="str">
        <f>'[1]For-data-entry'!B41</f>
        <v xml:space="preserve">Ratnakar Bank Ltd </v>
      </c>
      <c r="C49" s="32"/>
      <c r="D49" s="31">
        <f>'[1]For-data-entry'!BL41</f>
        <v>144123</v>
      </c>
      <c r="E49" s="31">
        <f>'[1]For-data-entry'!BM41</f>
        <v>43116.03</v>
      </c>
      <c r="F49" s="31">
        <f>'[1]For-data-entry'!BD41</f>
        <v>110708</v>
      </c>
      <c r="G49" s="31">
        <f>'[1]For-data-entry'!BE41</f>
        <v>37051.839999999997</v>
      </c>
      <c r="H49" s="31">
        <f>'[1]For-data-entry'!AN41</f>
        <v>21166</v>
      </c>
      <c r="I49" s="31">
        <f>'[1]For-data-entry'!AO41</f>
        <v>3192.12</v>
      </c>
      <c r="J49" s="31">
        <f>'[1]For-data-entry'!BH41</f>
        <v>0</v>
      </c>
      <c r="K49" s="31">
        <f>'[1]For-data-entry'!BI41</f>
        <v>0</v>
      </c>
    </row>
    <row r="50" spans="1:11" ht="18">
      <c r="A50" s="36">
        <v>11</v>
      </c>
      <c r="B50" s="37" t="str">
        <f>'[1]For-data-entry'!B42</f>
        <v>South Indian Bank Ltd</v>
      </c>
      <c r="C50" s="32"/>
      <c r="D50" s="31">
        <f>'[1]For-data-entry'!BL42</f>
        <v>19361</v>
      </c>
      <c r="E50" s="31">
        <f>'[1]For-data-entry'!BM42</f>
        <v>20464</v>
      </c>
      <c r="F50" s="31">
        <f>'[1]For-data-entry'!BD42</f>
        <v>12127</v>
      </c>
      <c r="G50" s="31">
        <f>'[1]For-data-entry'!BE42</f>
        <v>12244</v>
      </c>
      <c r="H50" s="31">
        <f>'[1]For-data-entry'!AN42</f>
        <v>271</v>
      </c>
      <c r="I50" s="31">
        <f>'[1]For-data-entry'!AO42</f>
        <v>400</v>
      </c>
      <c r="J50" s="31">
        <f>'[1]For-data-entry'!BH42</f>
        <v>0</v>
      </c>
      <c r="K50" s="31">
        <f>'[1]For-data-entry'!BI42</f>
        <v>0</v>
      </c>
    </row>
    <row r="51" spans="1:11" ht="18">
      <c r="A51" s="36">
        <v>12</v>
      </c>
      <c r="B51" s="37" t="str">
        <f>'[1]For-data-entry'!B43</f>
        <v>Tamil Nadu Merchantile Bank Ltd.</v>
      </c>
      <c r="C51" s="32"/>
      <c r="D51" s="31">
        <f>'[1]For-data-entry'!BL43</f>
        <v>1854</v>
      </c>
      <c r="E51" s="31">
        <f>'[1]For-data-entry'!BM43</f>
        <v>2478.42</v>
      </c>
      <c r="F51" s="31">
        <f>'[1]For-data-entry'!BD43</f>
        <v>1642</v>
      </c>
      <c r="G51" s="31">
        <f>'[1]For-data-entry'!BE43</f>
        <v>1379.11</v>
      </c>
      <c r="H51" s="31">
        <f>'[1]For-data-entry'!AN43</f>
        <v>53</v>
      </c>
      <c r="I51" s="31">
        <f>'[1]For-data-entry'!AO43</f>
        <v>54.96</v>
      </c>
      <c r="J51" s="31">
        <f>'[1]For-data-entry'!BH43</f>
        <v>6</v>
      </c>
      <c r="K51" s="31">
        <f>'[1]For-data-entry'!BI43</f>
        <v>0.34</v>
      </c>
    </row>
    <row r="52" spans="1:11" ht="18">
      <c r="A52" s="36">
        <v>13</v>
      </c>
      <c r="B52" s="37" t="str">
        <f>'[1]For-data-entry'!B44</f>
        <v>IndusInd Bank</v>
      </c>
      <c r="C52" s="32"/>
      <c r="D52" s="31">
        <f>'[1]For-data-entry'!BL44</f>
        <v>31148</v>
      </c>
      <c r="E52" s="31">
        <f>'[1]For-data-entry'!BM44</f>
        <v>40800.639999999999</v>
      </c>
      <c r="F52" s="31">
        <f>'[1]For-data-entry'!BD44</f>
        <v>20416</v>
      </c>
      <c r="G52" s="31">
        <f>'[1]For-data-entry'!BE44</f>
        <v>35826.699999999997</v>
      </c>
      <c r="H52" s="31">
        <f>'[1]For-data-entry'!AN44</f>
        <v>1977</v>
      </c>
      <c r="I52" s="31">
        <f>'[1]For-data-entry'!AO44</f>
        <v>2516.9708000000001</v>
      </c>
      <c r="J52" s="31">
        <f>'[1]For-data-entry'!BH44</f>
        <v>0</v>
      </c>
      <c r="K52" s="31">
        <f>'[1]For-data-entry'!BI44</f>
        <v>0</v>
      </c>
    </row>
    <row r="53" spans="1:11" ht="18">
      <c r="A53" s="36">
        <v>14</v>
      </c>
      <c r="B53" s="37" t="str">
        <f>'[1]For-data-entry'!B45</f>
        <v>HDFC Bank Ltd</v>
      </c>
      <c r="C53" s="39"/>
      <c r="D53" s="31">
        <f>'[1]For-data-entry'!BL45</f>
        <v>309128</v>
      </c>
      <c r="E53" s="31">
        <f>'[1]For-data-entry'!BM45</f>
        <v>150444.99</v>
      </c>
      <c r="F53" s="31">
        <f>'[1]For-data-entry'!BD45</f>
        <v>36448</v>
      </c>
      <c r="G53" s="31">
        <f>'[1]For-data-entry'!BE45</f>
        <v>68368.92</v>
      </c>
      <c r="H53" s="31">
        <f>'[1]For-data-entry'!AN45</f>
        <v>1223</v>
      </c>
      <c r="I53" s="31">
        <f>'[1]For-data-entry'!AO45</f>
        <v>2939.28</v>
      </c>
      <c r="J53" s="31">
        <f>'[1]For-data-entry'!BH45</f>
        <v>0</v>
      </c>
      <c r="K53" s="31">
        <f>'[1]For-data-entry'!BI45</f>
        <v>0</v>
      </c>
    </row>
    <row r="54" spans="1:11" ht="18">
      <c r="A54" s="36">
        <v>15</v>
      </c>
      <c r="B54" s="37" t="str">
        <f>'[1]For-data-entry'!B46</f>
        <v xml:space="preserve">Axis Bank Ltd </v>
      </c>
      <c r="C54" s="32"/>
      <c r="D54" s="31">
        <f>'[1]For-data-entry'!BL46</f>
        <v>21</v>
      </c>
      <c r="E54" s="31">
        <f>'[1]For-data-entry'!BM46</f>
        <v>2619</v>
      </c>
      <c r="F54" s="31">
        <f>'[1]For-data-entry'!BD46</f>
        <v>20952</v>
      </c>
      <c r="G54" s="31">
        <f>'[1]For-data-entry'!BE46</f>
        <v>52341</v>
      </c>
      <c r="H54" s="31">
        <f>'[1]For-data-entry'!AN46</f>
        <v>12095</v>
      </c>
      <c r="I54" s="31">
        <f>'[1]For-data-entry'!AO46</f>
        <v>5691</v>
      </c>
      <c r="J54" s="31">
        <f>'[1]For-data-entry'!BH46</f>
        <v>0</v>
      </c>
      <c r="K54" s="31">
        <f>'[1]For-data-entry'!BI46</f>
        <v>0</v>
      </c>
    </row>
    <row r="55" spans="1:11" ht="18">
      <c r="A55" s="36">
        <v>16</v>
      </c>
      <c r="B55" s="37" t="str">
        <f>'[1]For-data-entry'!B47</f>
        <v>ICICI Bank Ltd</v>
      </c>
      <c r="C55" s="32"/>
      <c r="D55" s="31">
        <f>'[1]For-data-entry'!BL47</f>
        <v>74111</v>
      </c>
      <c r="E55" s="31">
        <f>'[1]For-data-entry'!BM47</f>
        <v>122305.09</v>
      </c>
      <c r="F55" s="31">
        <f>'[1]For-data-entry'!BD47</f>
        <v>19681</v>
      </c>
      <c r="G55" s="31">
        <f>'[1]For-data-entry'!BE47</f>
        <v>104585.02</v>
      </c>
      <c r="H55" s="31">
        <f>'[1]For-data-entry'!AN47</f>
        <v>11282</v>
      </c>
      <c r="I55" s="31">
        <f>'[1]For-data-entry'!AO47</f>
        <v>21678</v>
      </c>
      <c r="J55" s="31">
        <f>'[1]For-data-entry'!BH47</f>
        <v>0</v>
      </c>
      <c r="K55" s="31">
        <f>'[1]For-data-entry'!BI47</f>
        <v>0</v>
      </c>
    </row>
    <row r="56" spans="1:11" ht="18">
      <c r="A56" s="36">
        <v>17</v>
      </c>
      <c r="B56" s="37" t="str">
        <f>'[1]For-data-entry'!B48</f>
        <v>YES BANK Ltd.</v>
      </c>
      <c r="C56" s="32"/>
      <c r="D56" s="31">
        <f>'[1]For-data-entry'!BL48</f>
        <v>60042</v>
      </c>
      <c r="E56" s="31">
        <f>'[1]For-data-entry'!BM48</f>
        <v>57843.15</v>
      </c>
      <c r="F56" s="31">
        <f>'[1]For-data-entry'!BD48</f>
        <v>56059</v>
      </c>
      <c r="G56" s="31">
        <f>'[1]For-data-entry'!BE48</f>
        <v>31348</v>
      </c>
      <c r="H56" s="31">
        <f>'[1]For-data-entry'!AN48</f>
        <v>4</v>
      </c>
      <c r="I56" s="31">
        <f>'[1]For-data-entry'!AO48</f>
        <v>15</v>
      </c>
      <c r="J56" s="31">
        <f>'[1]For-data-entry'!BH48</f>
        <v>0</v>
      </c>
      <c r="K56" s="31">
        <f>'[1]For-data-entry'!BI48</f>
        <v>0</v>
      </c>
    </row>
    <row r="57" spans="1:11" ht="18">
      <c r="A57" s="36"/>
      <c r="B57" s="35" t="s">
        <v>11</v>
      </c>
      <c r="C57" s="32"/>
      <c r="D57" s="34">
        <f>'[1]For-data-entry'!BL49</f>
        <v>866757</v>
      </c>
      <c r="E57" s="34">
        <f>'[1]For-data-entry'!BM49</f>
        <v>670058.46000000008</v>
      </c>
      <c r="F57" s="34">
        <f>'[1]For-data-entry'!BD49</f>
        <v>478379</v>
      </c>
      <c r="G57" s="34">
        <f>'[1]For-data-entry'!BE49</f>
        <v>577515.71</v>
      </c>
      <c r="H57" s="34">
        <f>'[1]For-data-entry'!AN49</f>
        <v>77577</v>
      </c>
      <c r="I57" s="34">
        <f>'[1]For-data-entry'!AO49</f>
        <v>57637.460800000001</v>
      </c>
      <c r="J57" s="34">
        <f>'[1]For-data-entry'!BH49</f>
        <v>72</v>
      </c>
      <c r="K57" s="34">
        <f>'[1]For-data-entry'!BI49</f>
        <v>10.199999999999999</v>
      </c>
    </row>
    <row r="58" spans="1:11" ht="18">
      <c r="A58" s="36" t="s">
        <v>10</v>
      </c>
      <c r="B58" s="35" t="s">
        <v>9</v>
      </c>
      <c r="C58" s="32"/>
      <c r="D58" s="31"/>
      <c r="E58" s="31"/>
      <c r="F58" s="31"/>
      <c r="G58" s="31"/>
      <c r="H58" s="31"/>
      <c r="I58" s="31"/>
      <c r="J58" s="31"/>
      <c r="K58" s="31"/>
    </row>
    <row r="59" spans="1:11" ht="18">
      <c r="A59" s="36">
        <v>1</v>
      </c>
      <c r="B59" s="37" t="str">
        <f>'[1]For-data-entry'!B51</f>
        <v xml:space="preserve">Kavery Grameena Bank </v>
      </c>
      <c r="C59" s="32"/>
      <c r="D59" s="31">
        <f>'[1]For-data-entry'!BL51</f>
        <v>190228</v>
      </c>
      <c r="E59" s="31">
        <f>'[1]For-data-entry'!BM51</f>
        <v>134269</v>
      </c>
      <c r="F59" s="31">
        <f>'[1]For-data-entry'!BD51</f>
        <v>208061</v>
      </c>
      <c r="G59" s="31">
        <f>'[1]For-data-entry'!BE51</f>
        <v>220893</v>
      </c>
      <c r="H59" s="31">
        <f>'[1]For-data-entry'!AN51</f>
        <v>95212</v>
      </c>
      <c r="I59" s="31">
        <f>'[1]For-data-entry'!AO51</f>
        <v>101231</v>
      </c>
      <c r="J59" s="31">
        <f>'[1]For-data-entry'!BH51</f>
        <v>0</v>
      </c>
      <c r="K59" s="31">
        <f>'[1]For-data-entry'!BI51</f>
        <v>0</v>
      </c>
    </row>
    <row r="60" spans="1:11" ht="18">
      <c r="A60" s="36">
        <v>2</v>
      </c>
      <c r="B60" s="37" t="str">
        <f>'[1]For-data-entry'!B52</f>
        <v>Pragathi Krishna  Grameena Bank</v>
      </c>
      <c r="C60" s="32"/>
      <c r="D60" s="31">
        <f>'[1]For-data-entry'!BL52</f>
        <v>828521</v>
      </c>
      <c r="E60" s="31">
        <f>'[1]For-data-entry'!BM52</f>
        <v>702142</v>
      </c>
      <c r="F60" s="31">
        <f>'[1]For-data-entry'!BD52</f>
        <v>585405</v>
      </c>
      <c r="G60" s="31">
        <f>'[1]For-data-entry'!BE52</f>
        <v>493484</v>
      </c>
      <c r="H60" s="31">
        <f>'[1]For-data-entry'!AN52</f>
        <v>81290</v>
      </c>
      <c r="I60" s="31">
        <f>'[1]For-data-entry'!AO52</f>
        <v>62928</v>
      </c>
      <c r="J60" s="31">
        <f>'[1]For-data-entry'!BH52</f>
        <v>0</v>
      </c>
      <c r="K60" s="31">
        <f>'[1]For-data-entry'!BI52</f>
        <v>0</v>
      </c>
    </row>
    <row r="61" spans="1:11" ht="18">
      <c r="A61" s="36">
        <v>3</v>
      </c>
      <c r="B61" s="37" t="str">
        <f>'[1]For-data-entry'!B53</f>
        <v>Karnataka Vikas Grameena Bank</v>
      </c>
      <c r="C61" s="32"/>
      <c r="D61" s="31">
        <f>'[1]For-data-entry'!BL53</f>
        <v>323654</v>
      </c>
      <c r="E61" s="31">
        <f>'[1]For-data-entry'!BM53</f>
        <v>387526.5</v>
      </c>
      <c r="F61" s="31">
        <f>'[1]For-data-entry'!BD53</f>
        <v>306962</v>
      </c>
      <c r="G61" s="31">
        <f>'[1]For-data-entry'!BE53</f>
        <v>250249.89</v>
      </c>
      <c r="H61" s="31">
        <f>'[1]For-data-entry'!AN53</f>
        <v>156739</v>
      </c>
      <c r="I61" s="31">
        <f>'[1]For-data-entry'!AO53</f>
        <v>112596.37</v>
      </c>
      <c r="J61" s="31">
        <f>'[1]For-data-entry'!BH53</f>
        <v>70</v>
      </c>
      <c r="K61" s="31">
        <f>'[1]For-data-entry'!BI53</f>
        <v>8.26</v>
      </c>
    </row>
    <row r="62" spans="1:11" ht="18">
      <c r="A62" s="36"/>
      <c r="B62" s="35" t="s">
        <v>8</v>
      </c>
      <c r="C62" s="32"/>
      <c r="D62" s="34">
        <f>'[1]For-data-entry'!BL54</f>
        <v>1342403</v>
      </c>
      <c r="E62" s="34">
        <f>'[1]For-data-entry'!BM54</f>
        <v>1223937.5</v>
      </c>
      <c r="F62" s="34">
        <f>'[1]For-data-entry'!BD54</f>
        <v>1100428</v>
      </c>
      <c r="G62" s="34">
        <f>'[1]For-data-entry'!BE54</f>
        <v>964626.89</v>
      </c>
      <c r="H62" s="34">
        <f>'[1]For-data-entry'!AN54</f>
        <v>333241</v>
      </c>
      <c r="I62" s="34">
        <f>'[1]For-data-entry'!AO54</f>
        <v>276755.37</v>
      </c>
      <c r="J62" s="34">
        <f>'[1]For-data-entry'!BH54</f>
        <v>70</v>
      </c>
      <c r="K62" s="34">
        <f>'[1]For-data-entry'!BI54</f>
        <v>8.26</v>
      </c>
    </row>
    <row r="63" spans="1:11" ht="18">
      <c r="A63" s="35" t="s">
        <v>7</v>
      </c>
      <c r="B63" s="38"/>
      <c r="C63" s="32"/>
      <c r="D63" s="34">
        <f>'[1]For-data-entry'!BL58</f>
        <v>3550485</v>
      </c>
      <c r="E63" s="34">
        <f>'[1]For-data-entry'!BM58</f>
        <v>6878116.3260000004</v>
      </c>
      <c r="F63" s="34">
        <f>'[1]For-data-entry'!BD58</f>
        <v>3094215</v>
      </c>
      <c r="G63" s="34">
        <f>'[1]For-data-entry'!BE58</f>
        <v>4433701.0199999996</v>
      </c>
      <c r="H63" s="34">
        <f>'[1]For-data-entry'!AN58</f>
        <v>612267</v>
      </c>
      <c r="I63" s="34">
        <f>'[1]For-data-entry'!AO58</f>
        <v>963022.13080000004</v>
      </c>
      <c r="J63" s="34">
        <f>'[1]For-data-entry'!BH58</f>
        <v>28895</v>
      </c>
      <c r="K63" s="34">
        <f>'[1]For-data-entry'!BI58</f>
        <v>4896.28</v>
      </c>
    </row>
    <row r="64" spans="1:11" ht="18">
      <c r="A64" s="35" t="s">
        <v>44</v>
      </c>
      <c r="B64" s="35"/>
      <c r="C64" s="32"/>
      <c r="D64" s="34">
        <f>'[1]For-data-entry'!BL56</f>
        <v>4892888</v>
      </c>
      <c r="E64" s="34">
        <f>'[1]For-data-entry'!BM56</f>
        <v>8102053.8260000004</v>
      </c>
      <c r="F64" s="34">
        <f>'[1]For-data-entry'!BD56</f>
        <v>4194643</v>
      </c>
      <c r="G64" s="34">
        <f>'[1]For-data-entry'!BE56</f>
        <v>5398327.9099999992</v>
      </c>
      <c r="H64" s="34">
        <f>'[1]For-data-entry'!AN56</f>
        <v>945508</v>
      </c>
      <c r="I64" s="34">
        <f>'[1]For-data-entry'!AO56</f>
        <v>1239777.5008</v>
      </c>
      <c r="J64" s="34">
        <f>'[1]For-data-entry'!BH56</f>
        <v>28965</v>
      </c>
      <c r="K64" s="34">
        <f>'[1]For-data-entry'!BI56</f>
        <v>4904.54</v>
      </c>
    </row>
    <row r="65" spans="1:11" ht="18">
      <c r="A65" s="36" t="s">
        <v>5</v>
      </c>
      <c r="B65" s="35" t="s">
        <v>4</v>
      </c>
      <c r="C65" s="32"/>
      <c r="D65" s="31"/>
      <c r="E65" s="31"/>
      <c r="F65" s="31"/>
      <c r="G65" s="31"/>
      <c r="H65" s="31"/>
      <c r="I65" s="31"/>
      <c r="J65" s="31"/>
      <c r="K65" s="31"/>
    </row>
    <row r="66" spans="1:11" ht="18">
      <c r="A66" s="36">
        <v>1</v>
      </c>
      <c r="B66" s="37" t="str">
        <f>'[1]For-data-entry'!B61</f>
        <v>KSCARD Bk.Ltd</v>
      </c>
      <c r="C66" s="32"/>
      <c r="D66" s="31">
        <f>'[1]For-data-entry'!BL61</f>
        <v>0</v>
      </c>
      <c r="E66" s="31">
        <f>'[1]For-data-entry'!BM61</f>
        <v>0</v>
      </c>
      <c r="F66" s="31">
        <f>'[1]For-data-entry'!BD61</f>
        <v>248292</v>
      </c>
      <c r="G66" s="31">
        <f>'[1]For-data-entry'!BE61</f>
        <v>124777</v>
      </c>
      <c r="H66" s="31">
        <f>'[1]For-data-entry'!AN61</f>
        <v>22208</v>
      </c>
      <c r="I66" s="31">
        <f>'[1]For-data-entry'!AO61</f>
        <v>12043</v>
      </c>
      <c r="J66" s="31">
        <f>'[1]For-data-entry'!BH61</f>
        <v>0</v>
      </c>
      <c r="K66" s="31">
        <f>'[1]For-data-entry'!BI61</f>
        <v>0</v>
      </c>
    </row>
    <row r="67" spans="1:11" ht="18">
      <c r="A67" s="36">
        <v>2</v>
      </c>
      <c r="B67" s="37" t="str">
        <f>'[1]For-data-entry'!B62</f>
        <v xml:space="preserve">K.S.Coop Apex Bank ltd </v>
      </c>
      <c r="C67" s="32"/>
      <c r="D67" s="31">
        <f>'[1]For-data-entry'!BL62</f>
        <v>2028123</v>
      </c>
      <c r="E67" s="31">
        <f>'[1]For-data-entry'!BM62</f>
        <v>1024663</v>
      </c>
      <c r="F67" s="31">
        <f>'[1]For-data-entry'!BD62</f>
        <v>1656252</v>
      </c>
      <c r="G67" s="31">
        <f>'[1]For-data-entry'!BE62</f>
        <v>836561</v>
      </c>
      <c r="H67" s="31">
        <f>'[1]For-data-entry'!AN62</f>
        <v>371871</v>
      </c>
      <c r="I67" s="31">
        <f>'[1]For-data-entry'!AO62</f>
        <v>188102</v>
      </c>
      <c r="J67" s="31">
        <f>'[1]For-data-entry'!BH62</f>
        <v>0</v>
      </c>
      <c r="K67" s="31">
        <f>'[1]For-data-entry'!BI62</f>
        <v>0</v>
      </c>
    </row>
    <row r="68" spans="1:11" ht="18">
      <c r="A68" s="36">
        <v>3</v>
      </c>
      <c r="B68" s="37" t="str">
        <f>'[1]For-data-entry'!B63</f>
        <v>Indl.Co.Op.Bank ltd.</v>
      </c>
      <c r="C68" s="32"/>
      <c r="D68" s="31">
        <f>'[1]For-data-entry'!BL63</f>
        <v>0</v>
      </c>
      <c r="E68" s="31">
        <f>'[1]For-data-entry'!BM63</f>
        <v>0</v>
      </c>
      <c r="F68" s="31">
        <f>'[1]For-data-entry'!BD63</f>
        <v>0</v>
      </c>
      <c r="G68" s="31">
        <f>'[1]For-data-entry'!BE63</f>
        <v>0</v>
      </c>
      <c r="H68" s="31">
        <f>'[1]For-data-entry'!AN63</f>
        <v>0</v>
      </c>
      <c r="I68" s="31">
        <f>'[1]For-data-entry'!AO63</f>
        <v>0</v>
      </c>
      <c r="J68" s="31">
        <f>'[1]For-data-entry'!BH63</f>
        <v>0</v>
      </c>
      <c r="K68" s="31">
        <f>'[1]For-data-entry'!BI63</f>
        <v>0</v>
      </c>
    </row>
    <row r="69" spans="1:11" ht="18">
      <c r="A69" s="36"/>
      <c r="B69" s="35" t="s">
        <v>3</v>
      </c>
      <c r="C69" s="32"/>
      <c r="D69" s="34">
        <f>'[1]For-data-entry'!BL64</f>
        <v>2028123</v>
      </c>
      <c r="E69" s="34">
        <f>'[1]For-data-entry'!BM64</f>
        <v>1024663</v>
      </c>
      <c r="F69" s="34">
        <f>'[1]For-data-entry'!BD64</f>
        <v>1904544</v>
      </c>
      <c r="G69" s="34">
        <f>'[1]For-data-entry'!BE64</f>
        <v>961338</v>
      </c>
      <c r="H69" s="34">
        <f>'[1]For-data-entry'!AN64</f>
        <v>394079</v>
      </c>
      <c r="I69" s="34">
        <f>'[1]For-data-entry'!AO64</f>
        <v>200145</v>
      </c>
      <c r="J69" s="34">
        <f>'[1]For-data-entry'!BH64</f>
        <v>0</v>
      </c>
      <c r="K69" s="34">
        <f>'[1]For-data-entry'!BI64</f>
        <v>0</v>
      </c>
    </row>
    <row r="70" spans="1:11" ht="18">
      <c r="A70" s="36" t="s">
        <v>2</v>
      </c>
      <c r="B70" s="37" t="str">
        <f>'[1]For-data-entry'!B65</f>
        <v>KSFC</v>
      </c>
      <c r="C70" s="32"/>
      <c r="D70" s="31">
        <f>'[1]For-data-entry'!BL65</f>
        <v>0</v>
      </c>
      <c r="E70" s="31">
        <f>'[1]For-data-entry'!BM65</f>
        <v>0</v>
      </c>
      <c r="F70" s="31">
        <f>'[1]For-data-entry'!BD65</f>
        <v>0</v>
      </c>
      <c r="G70" s="31">
        <f>'[1]For-data-entry'!BE65</f>
        <v>0</v>
      </c>
      <c r="H70" s="31">
        <f>'[1]For-data-entry'!AN65</f>
        <v>1561</v>
      </c>
      <c r="I70" s="31">
        <f>'[1]For-data-entry'!AO65</f>
        <v>53691.45</v>
      </c>
      <c r="J70" s="31">
        <f>'[1]For-data-entry'!BH65</f>
        <v>0</v>
      </c>
      <c r="K70" s="31">
        <f>'[1]For-data-entry'!BI65</f>
        <v>0</v>
      </c>
    </row>
    <row r="71" spans="1:11" ht="18">
      <c r="A71" s="36"/>
      <c r="B71" s="35" t="s">
        <v>1</v>
      </c>
      <c r="C71" s="32"/>
      <c r="D71" s="31">
        <f>'[1]For-data-entry'!BL66</f>
        <v>0</v>
      </c>
      <c r="E71" s="31">
        <f>'[1]For-data-entry'!BM66</f>
        <v>0</v>
      </c>
      <c r="F71" s="31">
        <f>'[1]For-data-entry'!BD66</f>
        <v>0</v>
      </c>
      <c r="G71" s="31">
        <f>'[1]For-data-entry'!BE66</f>
        <v>0</v>
      </c>
      <c r="H71" s="34">
        <f>'[1]For-data-entry'!AN66</f>
        <v>1561</v>
      </c>
      <c r="I71" s="31">
        <f>'[1]For-data-entry'!AO66</f>
        <v>53691.45</v>
      </c>
      <c r="J71" s="31">
        <f>'[1]For-data-entry'!BH66</f>
        <v>0</v>
      </c>
      <c r="K71" s="31">
        <f>'[1]For-data-entry'!BI66</f>
        <v>0</v>
      </c>
    </row>
    <row r="72" spans="1:11" ht="18">
      <c r="A72" s="36"/>
      <c r="B72" s="35" t="s">
        <v>43</v>
      </c>
      <c r="C72" s="32"/>
      <c r="D72" s="34">
        <f>'[1]For-data-entry'!BL67</f>
        <v>6921011</v>
      </c>
      <c r="E72" s="34">
        <f>'[1]For-data-entry'!BM67</f>
        <v>9126716.8260000013</v>
      </c>
      <c r="F72" s="34">
        <f>'[1]For-data-entry'!BD67</f>
        <v>6099187</v>
      </c>
      <c r="G72" s="34">
        <f>'[1]For-data-entry'!BE67</f>
        <v>6359665.9099999992</v>
      </c>
      <c r="H72" s="34">
        <f>'[1]For-data-entry'!AN67</f>
        <v>1341148</v>
      </c>
      <c r="I72" s="34">
        <f>'[1]For-data-entry'!AO67</f>
        <v>1493613.9508</v>
      </c>
      <c r="J72" s="34">
        <f>'[1]For-data-entry'!BH67</f>
        <v>28965</v>
      </c>
      <c r="K72" s="34">
        <f>'[1]For-data-entry'!BI67</f>
        <v>4904.54</v>
      </c>
    </row>
    <row r="73" spans="1:11" ht="18">
      <c r="A73" s="33"/>
      <c r="B73" s="32"/>
      <c r="C73" s="32"/>
      <c r="D73" s="31"/>
      <c r="E73" s="31"/>
      <c r="F73" s="31"/>
      <c r="G73" s="31"/>
      <c r="H73" s="31"/>
      <c r="I73" s="31"/>
      <c r="J73" s="31"/>
      <c r="K73" s="31"/>
    </row>
  </sheetData>
  <mergeCells count="17">
    <mergeCell ref="D37:E37"/>
    <mergeCell ref="F37:G37"/>
    <mergeCell ref="H37:I37"/>
    <mergeCell ref="A14:B14"/>
    <mergeCell ref="A33:K33"/>
    <mergeCell ref="A34:K34"/>
    <mergeCell ref="A35:K35"/>
    <mergeCell ref="J37:K37"/>
    <mergeCell ref="B37:B38"/>
    <mergeCell ref="A1:K1"/>
    <mergeCell ref="A2:K2"/>
    <mergeCell ref="A3:K3"/>
    <mergeCell ref="B5:B6"/>
    <mergeCell ref="D5:E5"/>
    <mergeCell ref="F5:G5"/>
    <mergeCell ref="H5:I5"/>
    <mergeCell ref="J5:K5"/>
  </mergeCells>
  <printOptions gridLines="1"/>
  <pageMargins left="1.1417322834645669" right="3.937007874015748E-2" top="0.98425196850393704" bottom="3.937007874015748E-2" header="0.39370078740157483" footer="0.51181102362204722"/>
  <pageSetup paperSize="9" scale="70" orientation="landscape" horizontalDpi="300" verticalDpi="300" r:id="rId1"/>
  <headerFooter alignWithMargins="0"/>
  <rowBreaks count="1" manualBreakCount="1">
    <brk id="32" max="1048575" man="1"/>
  </rowBreaks>
  <legacyDrawing r:id="rId2"/>
</worksheet>
</file>

<file path=xl/worksheets/sheet3.xml><?xml version="1.0" encoding="utf-8"?>
<worksheet xmlns="http://schemas.openxmlformats.org/spreadsheetml/2006/main" xmlns:r="http://schemas.openxmlformats.org/officeDocument/2006/relationships">
  <dimension ref="A1:G66"/>
  <sheetViews>
    <sheetView view="pageBreakPreview" zoomScale="60" workbookViewId="0">
      <pane ySplit="7" topLeftCell="A8" activePane="bottomLeft" state="frozen"/>
      <selection pane="bottomLeft" activeCell="J15" sqref="J15"/>
    </sheetView>
  </sheetViews>
  <sheetFormatPr defaultRowHeight="14.25"/>
  <cols>
    <col min="1" max="1" width="4.42578125" style="51" bestFit="1" customWidth="1"/>
    <col min="2" max="2" width="29.28515625" style="51" customWidth="1"/>
    <col min="3" max="3" width="14.5703125" style="51" customWidth="1"/>
    <col min="4" max="4" width="16.28515625" style="51" customWidth="1"/>
    <col min="5" max="5" width="13.7109375" style="51" customWidth="1"/>
    <col min="6" max="6" width="24.85546875" style="51" customWidth="1"/>
    <col min="7" max="7" width="26.28515625" style="51" customWidth="1"/>
    <col min="8" max="8" width="11.42578125" style="51" customWidth="1"/>
    <col min="9" max="16384" width="9.140625" style="51"/>
  </cols>
  <sheetData>
    <row r="1" spans="1:7" ht="16.5" customHeight="1">
      <c r="A1" s="330" t="s">
        <v>69</v>
      </c>
      <c r="B1" s="330"/>
      <c r="C1" s="330"/>
      <c r="D1" s="330"/>
      <c r="E1" s="330"/>
      <c r="F1" s="330"/>
      <c r="G1" s="330"/>
    </row>
    <row r="2" spans="1:7" ht="15">
      <c r="A2" s="330" t="s">
        <v>68</v>
      </c>
      <c r="B2" s="330"/>
      <c r="C2" s="330"/>
      <c r="D2" s="330"/>
      <c r="E2" s="330"/>
      <c r="F2" s="330"/>
      <c r="G2" s="330"/>
    </row>
    <row r="3" spans="1:7" ht="15">
      <c r="A3" s="83"/>
      <c r="B3" s="82"/>
      <c r="C3" s="82"/>
      <c r="D3" s="82"/>
      <c r="E3" s="82"/>
      <c r="F3" s="330"/>
      <c r="G3" s="330"/>
    </row>
    <row r="4" spans="1:7" ht="26.25" customHeight="1">
      <c r="A4" s="338" t="s">
        <v>67</v>
      </c>
      <c r="B4" s="331" t="s">
        <v>28</v>
      </c>
      <c r="C4" s="76"/>
      <c r="D4" s="336" t="s">
        <v>66</v>
      </c>
      <c r="E4" s="337"/>
      <c r="F4" s="329" t="s">
        <v>65</v>
      </c>
      <c r="G4" s="329"/>
    </row>
    <row r="5" spans="1:7" ht="30">
      <c r="A5" s="339"/>
      <c r="B5" s="332"/>
      <c r="C5" s="81" t="s">
        <v>64</v>
      </c>
      <c r="D5" s="334" t="s">
        <v>63</v>
      </c>
      <c r="E5" s="335"/>
      <c r="F5" s="329"/>
      <c r="G5" s="329"/>
    </row>
    <row r="6" spans="1:7" ht="15">
      <c r="A6" s="339"/>
      <c r="B6" s="332"/>
      <c r="C6" s="80" t="s">
        <v>62</v>
      </c>
      <c r="D6" s="79" t="s">
        <v>61</v>
      </c>
      <c r="E6" s="78" t="s">
        <v>57</v>
      </c>
      <c r="F6" s="329"/>
      <c r="G6" s="329"/>
    </row>
    <row r="7" spans="1:7" ht="15">
      <c r="A7" s="340"/>
      <c r="B7" s="333"/>
      <c r="C7" s="77" t="s">
        <v>60</v>
      </c>
      <c r="D7" s="76" t="s">
        <v>59</v>
      </c>
      <c r="E7" s="75" t="s">
        <v>58</v>
      </c>
      <c r="F7" s="74" t="s">
        <v>21</v>
      </c>
      <c r="G7" s="74" t="s">
        <v>57</v>
      </c>
    </row>
    <row r="8" spans="1:7">
      <c r="A8" s="67" t="s">
        <v>41</v>
      </c>
      <c r="B8" s="73" t="s">
        <v>40</v>
      </c>
      <c r="C8" s="72"/>
      <c r="D8" s="71"/>
      <c r="E8" s="71"/>
      <c r="F8" s="70"/>
      <c r="G8" s="69"/>
    </row>
    <row r="9" spans="1:7">
      <c r="A9" s="67">
        <v>1</v>
      </c>
      <c r="B9" s="68" t="str">
        <f>'[1]For-data-entry'!B5</f>
        <v>Canara Bank</v>
      </c>
      <c r="C9" s="53">
        <f>'[1]For-data-entry'!BS5</f>
        <v>675680.95948700001</v>
      </c>
      <c r="D9" s="53">
        <f>'[1]For-data-entry'!BT5</f>
        <v>302473</v>
      </c>
      <c r="E9" s="53">
        <f>'[1]For-data-entry'!BU5</f>
        <v>273827</v>
      </c>
      <c r="F9" s="53">
        <f>'[1]For-data-entry'!BX5</f>
        <v>758926</v>
      </c>
      <c r="G9" s="53">
        <f>'[1]For-data-entry'!BY5</f>
        <v>878495</v>
      </c>
    </row>
    <row r="10" spans="1:7">
      <c r="A10" s="67">
        <v>2</v>
      </c>
      <c r="B10" s="68" t="str">
        <f>'[1]For-data-entry'!B6</f>
        <v>Corporation Bank</v>
      </c>
      <c r="C10" s="53">
        <f>'[1]For-data-entry'!BS6</f>
        <v>312537.69900000002</v>
      </c>
      <c r="D10" s="53">
        <f>'[1]For-data-entry'!BT6</f>
        <v>109047</v>
      </c>
      <c r="E10" s="53">
        <f>'[1]For-data-entry'!BU6</f>
        <v>189564</v>
      </c>
      <c r="F10" s="53">
        <f>'[1]For-data-entry'!BX6</f>
        <v>219831</v>
      </c>
      <c r="G10" s="53">
        <f>'[1]For-data-entry'!BY6</f>
        <v>599893</v>
      </c>
    </row>
    <row r="11" spans="1:7">
      <c r="A11" s="67">
        <v>3</v>
      </c>
      <c r="B11" s="68" t="str">
        <f>'[1]For-data-entry'!B7</f>
        <v>Syndicate Bank</v>
      </c>
      <c r="C11" s="53">
        <f>'[1]For-data-entry'!BS7</f>
        <v>308045.34000000003</v>
      </c>
      <c r="D11" s="53">
        <f>'[1]For-data-entry'!BT7</f>
        <v>119904</v>
      </c>
      <c r="E11" s="53">
        <f>'[1]For-data-entry'!BU7</f>
        <v>155167</v>
      </c>
      <c r="F11" s="53">
        <f>'[1]For-data-entry'!BX7</f>
        <v>255230</v>
      </c>
      <c r="G11" s="53">
        <f>'[1]For-data-entry'!BY7</f>
        <v>460045</v>
      </c>
    </row>
    <row r="12" spans="1:7">
      <c r="A12" s="67">
        <v>4</v>
      </c>
      <c r="B12" s="68" t="str">
        <f>'[1]For-data-entry'!B8</f>
        <v>State Bank of India</v>
      </c>
      <c r="C12" s="53">
        <f>'[1]For-data-entry'!BS8</f>
        <v>1030259.263</v>
      </c>
      <c r="D12" s="53">
        <f>'[1]For-data-entry'!BT8</f>
        <v>84074</v>
      </c>
      <c r="E12" s="53">
        <f>'[1]For-data-entry'!BU8</f>
        <v>207280.25</v>
      </c>
      <c r="F12" s="53">
        <f>'[1]For-data-entry'!BX8</f>
        <v>338505</v>
      </c>
      <c r="G12" s="53">
        <f>'[1]For-data-entry'!BY8</f>
        <v>555125.67000000004</v>
      </c>
    </row>
    <row r="13" spans="1:7">
      <c r="A13" s="67">
        <v>5</v>
      </c>
      <c r="B13" s="68" t="str">
        <f>'[1]For-data-entry'!B9</f>
        <v>Vijaya Bank</v>
      </c>
      <c r="C13" s="53">
        <f>'[1]For-data-entry'!BS9</f>
        <v>185104.84099999999</v>
      </c>
      <c r="D13" s="53">
        <f>'[1]For-data-entry'!BT9</f>
        <v>37926</v>
      </c>
      <c r="E13" s="53">
        <f>'[1]For-data-entry'!BU9</f>
        <v>53739</v>
      </c>
      <c r="F13" s="53">
        <f>'[1]For-data-entry'!BX9</f>
        <v>87529</v>
      </c>
      <c r="G13" s="53">
        <f>'[1]For-data-entry'!BY9</f>
        <v>174866</v>
      </c>
    </row>
    <row r="14" spans="1:7" ht="15">
      <c r="A14" s="67"/>
      <c r="B14" s="66" t="s">
        <v>39</v>
      </c>
      <c r="C14" s="55">
        <f>'[1]For-data-entry'!BS10</f>
        <v>2511628.1024870002</v>
      </c>
      <c r="D14" s="55">
        <f>'[1]For-data-entry'!BT10</f>
        <v>653424</v>
      </c>
      <c r="E14" s="55">
        <f>'[1]For-data-entry'!BU10</f>
        <v>879577.25</v>
      </c>
      <c r="F14" s="55">
        <f>'[1]For-data-entry'!BX10</f>
        <v>1660021</v>
      </c>
      <c r="G14" s="55">
        <f>'[1]For-data-entry'!BY10</f>
        <v>2668424.67</v>
      </c>
    </row>
    <row r="15" spans="1:7" ht="15.75">
      <c r="A15" s="12" t="s">
        <v>56</v>
      </c>
      <c r="B15" s="11" t="s">
        <v>55</v>
      </c>
      <c r="C15" s="53"/>
      <c r="D15" s="53"/>
      <c r="E15" s="65"/>
      <c r="F15" s="64"/>
      <c r="G15" s="63"/>
    </row>
    <row r="16" spans="1:7" ht="15.75">
      <c r="A16" s="56">
        <v>1</v>
      </c>
      <c r="B16" s="62" t="str">
        <f>'[1]For-data-entry'!B13</f>
        <v>Allahabad Bank</v>
      </c>
      <c r="C16" s="53">
        <f>'[1]For-data-entry'!BS13</f>
        <v>3633.9229999999998</v>
      </c>
      <c r="D16" s="53">
        <f>'[1]For-data-entry'!BT13</f>
        <v>10</v>
      </c>
      <c r="E16" s="53">
        <f>'[1]For-data-entry'!BU13</f>
        <v>6.9</v>
      </c>
      <c r="F16" s="53">
        <f>'[1]For-data-entry'!BX13</f>
        <v>295</v>
      </c>
      <c r="G16" s="53">
        <f>'[1]For-data-entry'!BY13</f>
        <v>753</v>
      </c>
    </row>
    <row r="17" spans="1:7" ht="15.75">
      <c r="A17" s="56">
        <v>2</v>
      </c>
      <c r="B17" s="62" t="str">
        <f>'[1]For-data-entry'!B14</f>
        <v>Andhrabank</v>
      </c>
      <c r="C17" s="53">
        <f>'[1]For-data-entry'!BS14</f>
        <v>18604.120999999999</v>
      </c>
      <c r="D17" s="53">
        <f>'[1]For-data-entry'!BT14</f>
        <v>2483</v>
      </c>
      <c r="E17" s="53">
        <f>'[1]For-data-entry'!BU14</f>
        <v>5068.8999999999996</v>
      </c>
      <c r="F17" s="53">
        <f>'[1]For-data-entry'!BX14</f>
        <v>4209</v>
      </c>
      <c r="G17" s="53">
        <f>'[1]For-data-entry'!BY14</f>
        <v>9274.26</v>
      </c>
    </row>
    <row r="18" spans="1:7" ht="15.75">
      <c r="A18" s="56">
        <v>3</v>
      </c>
      <c r="B18" s="62" t="str">
        <f>'[1]For-data-entry'!B15</f>
        <v>Bank of Baroda</v>
      </c>
      <c r="C18" s="53">
        <f>'[1]For-data-entry'!BS15</f>
        <v>14817.315000000001</v>
      </c>
      <c r="D18" s="53">
        <f>'[1]For-data-entry'!BT15</f>
        <v>2886</v>
      </c>
      <c r="E18" s="53">
        <f>'[1]For-data-entry'!BU15</f>
        <v>3002</v>
      </c>
      <c r="F18" s="53">
        <f>'[1]For-data-entry'!BX15</f>
        <v>19385</v>
      </c>
      <c r="G18" s="53">
        <f>'[1]For-data-entry'!BY15</f>
        <v>23602</v>
      </c>
    </row>
    <row r="19" spans="1:7" ht="15.75">
      <c r="A19" s="56">
        <v>4</v>
      </c>
      <c r="B19" s="62" t="str">
        <f>'[1]For-data-entry'!B16</f>
        <v>Bank of India</v>
      </c>
      <c r="C19" s="53">
        <f>'[1]For-data-entry'!BS16</f>
        <v>70601.3443463203</v>
      </c>
      <c r="D19" s="53">
        <f>'[1]For-data-entry'!BT16</f>
        <v>7128</v>
      </c>
      <c r="E19" s="53">
        <f>'[1]For-data-entry'!BU16</f>
        <v>19324.3</v>
      </c>
      <c r="F19" s="53">
        <f>'[1]For-data-entry'!BX16</f>
        <v>35460</v>
      </c>
      <c r="G19" s="53">
        <f>'[1]For-data-entry'!BY16</f>
        <v>78766.004000000001</v>
      </c>
    </row>
    <row r="20" spans="1:7" ht="15.75">
      <c r="A20" s="56">
        <v>5</v>
      </c>
      <c r="B20" s="62" t="str">
        <f>'[1]For-data-entry'!B17</f>
        <v>Bank of Maharastra</v>
      </c>
      <c r="C20" s="53">
        <f>'[1]For-data-entry'!BS17</f>
        <v>16528.378000000001</v>
      </c>
      <c r="D20" s="53">
        <f>'[1]For-data-entry'!BT17</f>
        <v>3418</v>
      </c>
      <c r="E20" s="53">
        <f>'[1]For-data-entry'!BU17</f>
        <v>6095</v>
      </c>
      <c r="F20" s="53">
        <f>'[1]For-data-entry'!BX17</f>
        <v>11260</v>
      </c>
      <c r="G20" s="53">
        <f>'[1]For-data-entry'!BY17</f>
        <v>24467</v>
      </c>
    </row>
    <row r="21" spans="1:7" ht="15.75">
      <c r="A21" s="56">
        <v>6</v>
      </c>
      <c r="B21" s="62" t="str">
        <f>'[1]For-data-entry'!B18</f>
        <v>Central Bank of India</v>
      </c>
      <c r="C21" s="53">
        <f>'[1]For-data-entry'!BS18</f>
        <v>26830.477999999999</v>
      </c>
      <c r="D21" s="53">
        <f>'[1]For-data-entry'!BT18</f>
        <v>3245</v>
      </c>
      <c r="E21" s="53">
        <f>'[1]For-data-entry'!BU18</f>
        <v>5465</v>
      </c>
      <c r="F21" s="53">
        <f>'[1]For-data-entry'!BX18</f>
        <v>8964</v>
      </c>
      <c r="G21" s="53">
        <f>'[1]For-data-entry'!BY18</f>
        <v>17203</v>
      </c>
    </row>
    <row r="22" spans="1:7" ht="15.75">
      <c r="A22" s="56">
        <v>7</v>
      </c>
      <c r="B22" s="62" t="str">
        <f>'[1]For-data-entry'!B19</f>
        <v>Dena Bank</v>
      </c>
      <c r="C22" s="53">
        <f>'[1]For-data-entry'!BS19</f>
        <v>15393.348346320299</v>
      </c>
      <c r="D22" s="53">
        <f>'[1]For-data-entry'!BT19</f>
        <v>1316</v>
      </c>
      <c r="E22" s="53">
        <f>'[1]For-data-entry'!BU19</f>
        <v>3386</v>
      </c>
      <c r="F22" s="53">
        <f>'[1]For-data-entry'!BX19</f>
        <v>5541</v>
      </c>
      <c r="G22" s="53">
        <f>'[1]For-data-entry'!BY19</f>
        <v>18319</v>
      </c>
    </row>
    <row r="23" spans="1:7" ht="15.75">
      <c r="A23" s="56">
        <v>8</v>
      </c>
      <c r="B23" s="62" t="str">
        <f>'[1]For-data-entry'!B20</f>
        <v xml:space="preserve">Indian Bank </v>
      </c>
      <c r="C23" s="53">
        <f>'[1]For-data-entry'!BS20</f>
        <v>40714.169346320297</v>
      </c>
      <c r="D23" s="53">
        <f>'[1]For-data-entry'!BT20</f>
        <v>0</v>
      </c>
      <c r="E23" s="53">
        <f>'[1]For-data-entry'!BU20</f>
        <v>0</v>
      </c>
      <c r="F23" s="53">
        <f>'[1]For-data-entry'!BX20</f>
        <v>0</v>
      </c>
      <c r="G23" s="53">
        <f>'[1]For-data-entry'!BY20</f>
        <v>0</v>
      </c>
    </row>
    <row r="24" spans="1:7" ht="15.75">
      <c r="A24" s="56">
        <v>9</v>
      </c>
      <c r="B24" s="62" t="str">
        <f>'[1]For-data-entry'!B21</f>
        <v>Indian Overseas Bank</v>
      </c>
      <c r="C24" s="53">
        <f>'[1]For-data-entry'!BS21</f>
        <v>61250.639000000003</v>
      </c>
      <c r="D24" s="53">
        <f>'[1]For-data-entry'!BT21</f>
        <v>20783</v>
      </c>
      <c r="E24" s="53">
        <f>'[1]For-data-entry'!BU21</f>
        <v>17075.169999999998</v>
      </c>
      <c r="F24" s="53">
        <f>'[1]For-data-entry'!BX21</f>
        <v>50318</v>
      </c>
      <c r="G24" s="53">
        <f>'[1]For-data-entry'!BY21</f>
        <v>47360.51</v>
      </c>
    </row>
    <row r="25" spans="1:7" ht="15.75">
      <c r="A25" s="56">
        <v>10</v>
      </c>
      <c r="B25" s="62" t="str">
        <f>'[1]For-data-entry'!B22</f>
        <v>Oriental Bank of Commerce</v>
      </c>
      <c r="C25" s="53">
        <f>'[1]For-data-entry'!BS22</f>
        <v>12059.8053463203</v>
      </c>
      <c r="D25" s="53">
        <f>'[1]For-data-entry'!BT22</f>
        <v>946</v>
      </c>
      <c r="E25" s="53">
        <f>'[1]For-data-entry'!BU22</f>
        <v>1496.2403234000001</v>
      </c>
      <c r="F25" s="53">
        <f>'[1]For-data-entry'!BX22</f>
        <v>3498</v>
      </c>
      <c r="G25" s="53">
        <f>'[1]For-data-entry'!BY22</f>
        <v>8443.2943367999997</v>
      </c>
    </row>
    <row r="26" spans="1:7" ht="15.75">
      <c r="A26" s="56">
        <v>11</v>
      </c>
      <c r="B26" s="62" t="str">
        <f>'[1]For-data-entry'!B23</f>
        <v>Punjab National Bank</v>
      </c>
      <c r="C26" s="53">
        <f>'[1]For-data-entry'!BS23</f>
        <v>15755.0843463203</v>
      </c>
      <c r="D26" s="53">
        <f>'[1]For-data-entry'!BT23</f>
        <v>5619</v>
      </c>
      <c r="E26" s="53">
        <f>'[1]For-data-entry'!BU23</f>
        <v>5021.59</v>
      </c>
      <c r="F26" s="53">
        <f>'[1]For-data-entry'!BX23</f>
        <v>15570</v>
      </c>
      <c r="G26" s="53">
        <f>'[1]For-data-entry'!BY23</f>
        <v>25417.07</v>
      </c>
    </row>
    <row r="27" spans="1:7" ht="15.75">
      <c r="A27" s="56">
        <v>12</v>
      </c>
      <c r="B27" s="62" t="str">
        <f>'[1]For-data-entry'!B24</f>
        <v>Punjab and Synd Bank</v>
      </c>
      <c r="C27" s="53">
        <f>'[1]For-data-entry'!BS24</f>
        <v>1439.3109999999999</v>
      </c>
      <c r="D27" s="53">
        <f>'[1]For-data-entry'!BT24</f>
        <v>1</v>
      </c>
      <c r="E27" s="53">
        <f>'[1]For-data-entry'!BU24</f>
        <v>3</v>
      </c>
      <c r="F27" s="53">
        <f>'[1]For-data-entry'!BX24</f>
        <v>10</v>
      </c>
      <c r="G27" s="53">
        <f>'[1]For-data-entry'!BY24</f>
        <v>62</v>
      </c>
    </row>
    <row r="28" spans="1:7" ht="15.75">
      <c r="A28" s="56">
        <v>13</v>
      </c>
      <c r="B28" s="62" t="str">
        <f>'[1]For-data-entry'!B25</f>
        <v>UCO Bank</v>
      </c>
      <c r="C28" s="53">
        <f>'[1]For-data-entry'!BS25</f>
        <v>20978.09</v>
      </c>
      <c r="D28" s="53">
        <f>'[1]For-data-entry'!BT25</f>
        <v>526</v>
      </c>
      <c r="E28" s="53">
        <f>'[1]For-data-entry'!BU25</f>
        <v>550.76</v>
      </c>
      <c r="F28" s="53">
        <f>'[1]For-data-entry'!BX25</f>
        <v>3039</v>
      </c>
      <c r="G28" s="53">
        <f>'[1]For-data-entry'!BY25</f>
        <v>3775.26</v>
      </c>
    </row>
    <row r="29" spans="1:7" ht="15.75">
      <c r="A29" s="56">
        <v>14</v>
      </c>
      <c r="B29" s="62" t="str">
        <f>'[1]For-data-entry'!B26</f>
        <v>Union Bank Of India</v>
      </c>
      <c r="C29" s="53">
        <f>'[1]For-data-entry'!BS26</f>
        <v>66410.06</v>
      </c>
      <c r="D29" s="53">
        <f>'[1]For-data-entry'!BT26</f>
        <v>8672</v>
      </c>
      <c r="E29" s="53">
        <f>'[1]For-data-entry'!BU26</f>
        <v>11841.603472299999</v>
      </c>
      <c r="F29" s="53">
        <f>'[1]For-data-entry'!BX26</f>
        <v>180656</v>
      </c>
      <c r="G29" s="53">
        <f>'[1]For-data-entry'!BY26</f>
        <v>279859.71999999997</v>
      </c>
    </row>
    <row r="30" spans="1:7" ht="15.75">
      <c r="A30" s="56">
        <v>15</v>
      </c>
      <c r="B30" s="62" t="str">
        <f>'[1]For-data-entry'!B27</f>
        <v>United Bank of India</v>
      </c>
      <c r="C30" s="53">
        <f>'[1]For-data-entry'!BS27</f>
        <v>5259.7743463203497</v>
      </c>
      <c r="D30" s="53">
        <f>'[1]For-data-entry'!BT27</f>
        <v>0</v>
      </c>
      <c r="E30" s="53">
        <f>'[1]For-data-entry'!BU27</f>
        <v>0</v>
      </c>
      <c r="F30" s="53">
        <f>'[1]For-data-entry'!BX27</f>
        <v>0</v>
      </c>
      <c r="G30" s="53">
        <f>'[1]For-data-entry'!BY27</f>
        <v>0</v>
      </c>
    </row>
    <row r="31" spans="1:7" ht="15.75">
      <c r="A31" s="56">
        <v>16</v>
      </c>
      <c r="B31" s="62" t="str">
        <f>'[1]For-data-entry'!B28</f>
        <v>IDBI Bank</v>
      </c>
      <c r="C31" s="53">
        <f>'[1]For-data-entry'!BS28</f>
        <v>22454.78</v>
      </c>
      <c r="D31" s="53">
        <f>'[1]For-data-entry'!BT28</f>
        <v>3804</v>
      </c>
      <c r="E31" s="53">
        <f>'[1]For-data-entry'!BU28</f>
        <v>9112.3580602999991</v>
      </c>
      <c r="F31" s="53">
        <f>'[1]For-data-entry'!BX28</f>
        <v>12422</v>
      </c>
      <c r="G31" s="53">
        <f>'[1]For-data-entry'!BY28</f>
        <v>36951.730320900002</v>
      </c>
    </row>
    <row r="32" spans="1:7" ht="15.75">
      <c r="A32" s="56"/>
      <c r="B32" s="11" t="s">
        <v>37</v>
      </c>
      <c r="C32" s="55">
        <f>'[1]For-data-entry'!BS29</f>
        <v>412730.62107792194</v>
      </c>
      <c r="D32" s="55">
        <f>'[1]For-data-entry'!BT29</f>
        <v>60837</v>
      </c>
      <c r="E32" s="55">
        <f>'[1]For-data-entry'!BU29</f>
        <v>87448.821855999995</v>
      </c>
      <c r="F32" s="55">
        <f>'[1]For-data-entry'!BX29</f>
        <v>350627</v>
      </c>
      <c r="G32" s="55">
        <f>'[1]For-data-entry'!BY29</f>
        <v>574253.8486577</v>
      </c>
    </row>
    <row r="33" spans="1:7" ht="15.75">
      <c r="A33" s="12" t="s">
        <v>18</v>
      </c>
      <c r="B33" s="11" t="s">
        <v>17</v>
      </c>
      <c r="C33" s="53"/>
      <c r="D33" s="53"/>
      <c r="E33" s="53"/>
      <c r="F33" s="53"/>
      <c r="G33" s="53"/>
    </row>
    <row r="34" spans="1:7" ht="15.75">
      <c r="A34" s="59">
        <v>1</v>
      </c>
      <c r="B34" s="57" t="str">
        <f>'[1]For-data-entry'!B32</f>
        <v>Karnataka Bank Ltd</v>
      </c>
      <c r="C34" s="53">
        <f>'[1]For-data-entry'!BS32</f>
        <v>138167.163</v>
      </c>
      <c r="D34" s="53">
        <f>'[1]For-data-entry'!BT32</f>
        <v>1081</v>
      </c>
      <c r="E34" s="53">
        <f>'[1]For-data-entry'!BU32</f>
        <v>4934.47</v>
      </c>
      <c r="F34" s="53">
        <f>'[1]For-data-entry'!BX32</f>
        <v>21937</v>
      </c>
      <c r="G34" s="53">
        <f>'[1]For-data-entry'!BY32</f>
        <v>56098.18</v>
      </c>
    </row>
    <row r="35" spans="1:7" ht="15.75">
      <c r="A35" s="59">
        <v>2</v>
      </c>
      <c r="B35" s="57" t="str">
        <f>'[1]For-data-entry'!B33</f>
        <v>Kotak Mahendra Bank</v>
      </c>
      <c r="C35" s="53">
        <f>'[1]For-data-entry'!BS33</f>
        <v>25528.0943463203</v>
      </c>
      <c r="D35" s="53">
        <f>'[1]For-data-entry'!BT33</f>
        <v>0</v>
      </c>
      <c r="E35" s="53">
        <f>'[1]For-data-entry'!BU33</f>
        <v>0</v>
      </c>
      <c r="F35" s="53">
        <f>'[1]For-data-entry'!BX33</f>
        <v>2183</v>
      </c>
      <c r="G35" s="53">
        <f>'[1]For-data-entry'!BY33</f>
        <v>4179.0980767000001</v>
      </c>
    </row>
    <row r="36" spans="1:7" ht="15.75">
      <c r="A36" s="59">
        <v>3</v>
      </c>
      <c r="B36" s="57" t="str">
        <f>'[1]For-data-entry'!B34</f>
        <v>Cathelic Syrian Bank Ltd.</v>
      </c>
      <c r="C36" s="53">
        <f>'[1]For-data-entry'!BS34</f>
        <v>6539.509</v>
      </c>
      <c r="D36" s="53">
        <f>'[1]For-data-entry'!BT34</f>
        <v>1</v>
      </c>
      <c r="E36" s="53">
        <f>'[1]For-data-entry'!BU34</f>
        <v>1.35</v>
      </c>
      <c r="F36" s="53">
        <f>'[1]For-data-entry'!BX34</f>
        <v>1</v>
      </c>
      <c r="G36" s="53">
        <f>'[1]For-data-entry'!BY34</f>
        <v>1.35</v>
      </c>
    </row>
    <row r="37" spans="1:7" ht="15.75">
      <c r="A37" s="59">
        <v>4</v>
      </c>
      <c r="B37" s="57" t="str">
        <f>'[1]For-data-entry'!B35</f>
        <v>City Union Bank Ltd</v>
      </c>
      <c r="C37" s="53">
        <f>'[1]For-data-entry'!BS35</f>
        <v>5283.07</v>
      </c>
      <c r="D37" s="53">
        <f>'[1]For-data-entry'!BT35</f>
        <v>1255</v>
      </c>
      <c r="E37" s="53">
        <f>'[1]For-data-entry'!BU35</f>
        <v>971.25724000000002</v>
      </c>
      <c r="F37" s="53">
        <f>'[1]For-data-entry'!BX35</f>
        <v>2251</v>
      </c>
      <c r="G37" s="53">
        <f>'[1]For-data-entry'!BY35</f>
        <v>1878.599406</v>
      </c>
    </row>
    <row r="38" spans="1:7" ht="15.75">
      <c r="A38" s="59">
        <v>5</v>
      </c>
      <c r="B38" s="57" t="str">
        <f>'[1]For-data-entry'!B36</f>
        <v>Dhanalaxmi Bank Ltd.</v>
      </c>
      <c r="C38" s="53">
        <f>'[1]For-data-entry'!BS36</f>
        <v>3843.4059999999999</v>
      </c>
      <c r="D38" s="53">
        <f>'[1]For-data-entry'!BT36</f>
        <v>0</v>
      </c>
      <c r="E38" s="53">
        <f>'[1]For-data-entry'!BU36</f>
        <v>0</v>
      </c>
      <c r="F38" s="53">
        <f>'[1]For-data-entry'!BX36</f>
        <v>0</v>
      </c>
      <c r="G38" s="53">
        <f>'[1]For-data-entry'!BY36</f>
        <v>0</v>
      </c>
    </row>
    <row r="39" spans="1:7" ht="14.25" customHeight="1">
      <c r="A39" s="59">
        <v>6</v>
      </c>
      <c r="B39" s="57" t="str">
        <f>'[1]For-data-entry'!B37</f>
        <v>Federal Bank Ltd.</v>
      </c>
      <c r="C39" s="53">
        <f>'[1]For-data-entry'!BS37</f>
        <v>30884.858</v>
      </c>
      <c r="D39" s="53">
        <f>'[1]For-data-entry'!BT37</f>
        <v>40062</v>
      </c>
      <c r="E39" s="53">
        <f>'[1]For-data-entry'!BU37</f>
        <v>46150.485999999997</v>
      </c>
      <c r="F39" s="53">
        <f>'[1]For-data-entry'!BX37</f>
        <v>37378</v>
      </c>
      <c r="G39" s="53">
        <f>'[1]For-data-entry'!BY37</f>
        <v>50148.991000000002</v>
      </c>
    </row>
    <row r="40" spans="1:7" ht="14.25" customHeight="1">
      <c r="A40" s="59">
        <v>7</v>
      </c>
      <c r="B40" s="57" t="str">
        <f>'[1]For-data-entry'!B38</f>
        <v>J and K Bank Ltd</v>
      </c>
      <c r="C40" s="53">
        <f>'[1]For-data-entry'!BS38</f>
        <v>1392.048</v>
      </c>
      <c r="D40" s="53">
        <f>'[1]For-data-entry'!BT38</f>
        <v>0</v>
      </c>
      <c r="E40" s="53">
        <f>'[1]For-data-entry'!BU38</f>
        <v>0</v>
      </c>
      <c r="F40" s="53">
        <f>'[1]For-data-entry'!BX38</f>
        <v>0</v>
      </c>
      <c r="G40" s="53">
        <f>'[1]For-data-entry'!BY38</f>
        <v>0</v>
      </c>
    </row>
    <row r="41" spans="1:7" ht="14.25" customHeight="1">
      <c r="A41" s="59">
        <v>8</v>
      </c>
      <c r="B41" s="57" t="str">
        <f>'[1]For-data-entry'!B39</f>
        <v>Karur Vysya Bank Ltd.</v>
      </c>
      <c r="C41" s="53">
        <f>'[1]For-data-entry'!BS39</f>
        <v>13357.718000000001</v>
      </c>
      <c r="D41" s="53">
        <f>'[1]For-data-entry'!BT39</f>
        <v>25</v>
      </c>
      <c r="E41" s="53">
        <f>'[1]For-data-entry'!BU39</f>
        <v>150</v>
      </c>
      <c r="F41" s="53">
        <f>'[1]For-data-entry'!BX39</f>
        <v>725</v>
      </c>
      <c r="G41" s="53">
        <f>'[1]For-data-entry'!BY39</f>
        <v>6935</v>
      </c>
    </row>
    <row r="42" spans="1:7" ht="14.25" customHeight="1">
      <c r="A42" s="59">
        <v>9</v>
      </c>
      <c r="B42" s="57" t="str">
        <f>'[1]For-data-entry'!B40</f>
        <v>Lakshmi Vilas Bank Ltd</v>
      </c>
      <c r="C42" s="53">
        <f>'[1]For-data-entry'!BS40</f>
        <v>16458.633999999998</v>
      </c>
      <c r="D42" s="53">
        <f>'[1]For-data-entry'!BT40</f>
        <v>0</v>
      </c>
      <c r="E42" s="53">
        <f>'[1]For-data-entry'!BU40</f>
        <v>0</v>
      </c>
      <c r="F42" s="53">
        <f>'[1]For-data-entry'!BX40</f>
        <v>0</v>
      </c>
      <c r="G42" s="53">
        <f>'[1]For-data-entry'!BY40</f>
        <v>0</v>
      </c>
    </row>
    <row r="43" spans="1:7" ht="15.75">
      <c r="A43" s="59">
        <v>10</v>
      </c>
      <c r="B43" s="57" t="str">
        <f>'[1]For-data-entry'!B41</f>
        <v xml:space="preserve">Ratnakar Bank Ltd </v>
      </c>
      <c r="C43" s="53">
        <f>'[1]For-data-entry'!BS41</f>
        <v>7990.29</v>
      </c>
      <c r="D43" s="53">
        <f>'[1]For-data-entry'!BT41</f>
        <v>1973</v>
      </c>
      <c r="E43" s="53">
        <f>'[1]For-data-entry'!BU41</f>
        <v>4633.8997289999998</v>
      </c>
      <c r="F43" s="53">
        <f>'[1]For-data-entry'!BX41</f>
        <v>6890</v>
      </c>
      <c r="G43" s="53">
        <f>'[1]For-data-entry'!BY41</f>
        <v>23710.1924301</v>
      </c>
    </row>
    <row r="44" spans="1:7" ht="15.75">
      <c r="A44" s="59">
        <v>11</v>
      </c>
      <c r="B44" s="57" t="str">
        <f>'[1]For-data-entry'!B42</f>
        <v>South Indian Bank Ltd</v>
      </c>
      <c r="C44" s="53">
        <f>'[1]For-data-entry'!BS42</f>
        <v>20259.013346320298</v>
      </c>
      <c r="D44" s="53">
        <f>'[1]For-data-entry'!BT42</f>
        <v>9981</v>
      </c>
      <c r="E44" s="53">
        <f>'[1]For-data-entry'!BU42</f>
        <v>20245</v>
      </c>
      <c r="F44" s="53">
        <f>'[1]For-data-entry'!BX42</f>
        <v>12545</v>
      </c>
      <c r="G44" s="53">
        <f>'[1]For-data-entry'!BY42</f>
        <v>24094</v>
      </c>
    </row>
    <row r="45" spans="1:7" ht="15.75">
      <c r="A45" s="59">
        <v>12</v>
      </c>
      <c r="B45" s="57" t="str">
        <f>'[1]For-data-entry'!B43</f>
        <v>Tamil Nadu Merchantile Bank Ltd.</v>
      </c>
      <c r="C45" s="53">
        <f>'[1]For-data-entry'!BS43</f>
        <v>1974.462</v>
      </c>
      <c r="D45" s="53">
        <f>'[1]For-data-entry'!BT43</f>
        <v>1536</v>
      </c>
      <c r="E45" s="53">
        <f>'[1]For-data-entry'!BU43</f>
        <v>1297.67</v>
      </c>
      <c r="F45" s="53">
        <f>'[1]For-data-entry'!BX43</f>
        <v>1585</v>
      </c>
      <c r="G45" s="53">
        <f>'[1]For-data-entry'!BY43</f>
        <v>1333.07</v>
      </c>
    </row>
    <row r="46" spans="1:7" ht="15.75">
      <c r="A46" s="59">
        <v>13</v>
      </c>
      <c r="B46" s="57" t="str">
        <f>'[1]For-data-entry'!B44</f>
        <v>IndusInd Bank</v>
      </c>
      <c r="C46" s="53">
        <f>'[1]For-data-entry'!BS44</f>
        <v>887.48</v>
      </c>
      <c r="D46" s="53">
        <f>'[1]For-data-entry'!BT44</f>
        <v>0</v>
      </c>
      <c r="E46" s="53">
        <f>'[1]For-data-entry'!BU44</f>
        <v>0</v>
      </c>
      <c r="F46" s="53">
        <f>'[1]For-data-entry'!BX44</f>
        <v>0</v>
      </c>
      <c r="G46" s="53">
        <f>'[1]For-data-entry'!BY44</f>
        <v>0</v>
      </c>
    </row>
    <row r="47" spans="1:7" ht="15.75">
      <c r="A47" s="59">
        <v>14</v>
      </c>
      <c r="B47" s="57" t="str">
        <f>'[1]For-data-entry'!B45</f>
        <v>HDFC Bank Ltd</v>
      </c>
      <c r="C47" s="53">
        <f>'[1]For-data-entry'!BS45</f>
        <v>71507.192999999999</v>
      </c>
      <c r="D47" s="53">
        <f>'[1]For-data-entry'!BT45</f>
        <v>31731</v>
      </c>
      <c r="E47" s="53">
        <f>'[1]For-data-entry'!BU45</f>
        <v>82780.296700299994</v>
      </c>
      <c r="F47" s="53">
        <f>'[1]For-data-entry'!BX45</f>
        <v>81639</v>
      </c>
      <c r="G47" s="53">
        <f>'[1]For-data-entry'!BY45</f>
        <v>228510.79525279999</v>
      </c>
    </row>
    <row r="48" spans="1:7" ht="15.75">
      <c r="A48" s="59">
        <v>15</v>
      </c>
      <c r="B48" s="57" t="str">
        <f>'[1]For-data-entry'!B46</f>
        <v xml:space="preserve">Axis Bank Ltd </v>
      </c>
      <c r="C48" s="53">
        <f>'[1]For-data-entry'!BS46</f>
        <v>90259.611999999994</v>
      </c>
      <c r="D48" s="53">
        <f>'[1]For-data-entry'!BT46</f>
        <v>2726</v>
      </c>
      <c r="E48" s="53">
        <f>'[1]For-data-entry'!BU46</f>
        <v>16011.868</v>
      </c>
      <c r="F48" s="53">
        <f>'[1]For-data-entry'!BX46</f>
        <v>30307</v>
      </c>
      <c r="G48" s="53">
        <f>'[1]For-data-entry'!BY46</f>
        <v>187012.559614</v>
      </c>
    </row>
    <row r="49" spans="1:7" ht="15.75">
      <c r="A49" s="59">
        <v>16</v>
      </c>
      <c r="B49" s="57" t="str">
        <f>'[1]For-data-entry'!B47</f>
        <v>ICICI Bank Ltd</v>
      </c>
      <c r="C49" s="53">
        <f>'[1]For-data-entry'!BS47</f>
        <v>74747.357000000004</v>
      </c>
      <c r="D49" s="53">
        <f>'[1]For-data-entry'!BT47</f>
        <v>23967</v>
      </c>
      <c r="E49" s="53">
        <f>'[1]For-data-entry'!BU47</f>
        <v>60116.777091900003</v>
      </c>
      <c r="F49" s="53">
        <f>'[1]For-data-entry'!BX47</f>
        <v>64001</v>
      </c>
      <c r="G49" s="53">
        <f>'[1]For-data-entry'!BY47</f>
        <v>170902.22236839999</v>
      </c>
    </row>
    <row r="50" spans="1:7" ht="15.75">
      <c r="A50" s="59">
        <v>17</v>
      </c>
      <c r="B50" s="57" t="str">
        <f>'[1]For-data-entry'!B48</f>
        <v>YES BANK Ltd.</v>
      </c>
      <c r="C50" s="53">
        <f>'[1]For-data-entry'!BS48</f>
        <v>2133.6673463203501</v>
      </c>
      <c r="D50" s="53">
        <f>'[1]For-data-entry'!BT48</f>
        <v>6306</v>
      </c>
      <c r="E50" s="53">
        <f>'[1]For-data-entry'!BU48</f>
        <v>14235</v>
      </c>
      <c r="F50" s="53">
        <f>'[1]For-data-entry'!BX48</f>
        <v>16753</v>
      </c>
      <c r="G50" s="53">
        <f>'[1]For-data-entry'!BY48</f>
        <v>30294.761271799998</v>
      </c>
    </row>
    <row r="51" spans="1:7" ht="15.75">
      <c r="A51" s="56"/>
      <c r="B51" s="11" t="s">
        <v>11</v>
      </c>
      <c r="C51" s="55">
        <f>'[1]For-data-entry'!BS49</f>
        <v>511213.57503896096</v>
      </c>
      <c r="D51" s="55">
        <f>'[1]For-data-entry'!BT49</f>
        <v>120644</v>
      </c>
      <c r="E51" s="55">
        <f>'[1]For-data-entry'!BU49</f>
        <v>251528.07476119997</v>
      </c>
      <c r="F51" s="55">
        <f>'[1]For-data-entry'!BX49</f>
        <v>278195</v>
      </c>
      <c r="G51" s="55">
        <f>'[1]For-data-entry'!BY49</f>
        <v>785098.81941979995</v>
      </c>
    </row>
    <row r="52" spans="1:7" ht="15.75">
      <c r="A52" s="12" t="s">
        <v>10</v>
      </c>
      <c r="B52" s="11" t="s">
        <v>9</v>
      </c>
      <c r="C52" s="53"/>
      <c r="D52" s="53"/>
      <c r="E52" s="53"/>
      <c r="F52" s="53"/>
      <c r="G52" s="53"/>
    </row>
    <row r="53" spans="1:7" ht="15.75">
      <c r="A53" s="56">
        <v>1</v>
      </c>
      <c r="B53" s="62" t="str">
        <f>'[1]For-data-entry'!B51</f>
        <v xml:space="preserve">Kavery Grameena Bank </v>
      </c>
      <c r="C53" s="53">
        <f>'[1]For-data-entry'!BS51</f>
        <v>215976.68</v>
      </c>
      <c r="D53" s="53">
        <f>'[1]For-data-entry'!BT51</f>
        <v>283358</v>
      </c>
      <c r="E53" s="53">
        <f>'[1]For-data-entry'!BU51</f>
        <v>134755</v>
      </c>
      <c r="F53" s="53">
        <f>'[1]For-data-entry'!BX51</f>
        <v>250904</v>
      </c>
      <c r="G53" s="53">
        <f>'[1]For-data-entry'!BY51</f>
        <v>246365</v>
      </c>
    </row>
    <row r="54" spans="1:7" ht="15.75">
      <c r="A54" s="59">
        <v>2</v>
      </c>
      <c r="B54" s="62" t="str">
        <f>'[1]For-data-entry'!B52</f>
        <v>Pragathi Krishna  Grameena Bank</v>
      </c>
      <c r="C54" s="53">
        <f>'[1]For-data-entry'!BS52</f>
        <v>599497.51</v>
      </c>
      <c r="D54" s="53">
        <f>'[1]For-data-entry'!BT52</f>
        <v>123368</v>
      </c>
      <c r="E54" s="53">
        <f>'[1]For-data-entry'!BU52</f>
        <v>132641</v>
      </c>
      <c r="F54" s="53">
        <f>'[1]For-data-entry'!BX52</f>
        <v>202013</v>
      </c>
      <c r="G54" s="53">
        <f>'[1]For-data-entry'!BY52</f>
        <v>224198</v>
      </c>
    </row>
    <row r="55" spans="1:7" ht="15.75">
      <c r="A55" s="59">
        <v>3</v>
      </c>
      <c r="B55" s="62" t="str">
        <f>'[1]For-data-entry'!B53</f>
        <v>Karnataka Vikas Grameena Bank</v>
      </c>
      <c r="C55" s="53">
        <f>'[1]For-data-entry'!BS53</f>
        <v>303148.087</v>
      </c>
      <c r="D55" s="53">
        <f>'[1]For-data-entry'!BT53</f>
        <v>160722</v>
      </c>
      <c r="E55" s="53">
        <f>'[1]For-data-entry'!BU53</f>
        <v>250287.25</v>
      </c>
      <c r="F55" s="53">
        <f>'[1]For-data-entry'!BX53</f>
        <v>287895</v>
      </c>
      <c r="G55" s="53">
        <f>'[1]For-data-entry'!BY53</f>
        <v>433464.75</v>
      </c>
    </row>
    <row r="56" spans="1:7" ht="15.75">
      <c r="A56" s="12"/>
      <c r="B56" s="11" t="s">
        <v>8</v>
      </c>
      <c r="C56" s="55">
        <f>'[1]For-data-entry'!BS54</f>
        <v>1118622.277</v>
      </c>
      <c r="D56" s="55">
        <f>'[1]For-data-entry'!BT54</f>
        <v>567448</v>
      </c>
      <c r="E56" s="55">
        <f>'[1]For-data-entry'!BU54</f>
        <v>517683.25</v>
      </c>
      <c r="F56" s="55">
        <f>'[1]For-data-entry'!BX54</f>
        <v>740812</v>
      </c>
      <c r="G56" s="55">
        <f>'[1]For-data-entry'!BY54</f>
        <v>904027.75</v>
      </c>
    </row>
    <row r="57" spans="1:7" ht="14.25" customHeight="1">
      <c r="A57" s="11" t="s">
        <v>7</v>
      </c>
      <c r="B57" s="6"/>
      <c r="C57" s="55">
        <f>'[1]For-data-entry'!BS58</f>
        <v>3435572.298603883</v>
      </c>
      <c r="D57" s="55">
        <f>'[1]For-data-entry'!BT58</f>
        <v>834905</v>
      </c>
      <c r="E57" s="55">
        <f>'[1]For-data-entry'!BU58</f>
        <v>1218554.1466172</v>
      </c>
      <c r="F57" s="55">
        <f>'[1]For-data-entry'!BX58</f>
        <v>2288843</v>
      </c>
      <c r="G57" s="55">
        <f>'[1]For-data-entry'!BY58</f>
        <v>4027777.3380775</v>
      </c>
    </row>
    <row r="58" spans="1:7" ht="15.75">
      <c r="A58" s="11" t="s">
        <v>54</v>
      </c>
      <c r="B58" s="61"/>
      <c r="C58" s="55">
        <f>'[1]For-data-entry'!BS56</f>
        <v>4554194.5756038828</v>
      </c>
      <c r="D58" s="55">
        <f>'[1]For-data-entry'!BT56</f>
        <v>1402353</v>
      </c>
      <c r="E58" s="55">
        <f>'[1]For-data-entry'!BU56</f>
        <v>1736237.3966172</v>
      </c>
      <c r="F58" s="60">
        <f>'[1]For-data-entry'!BX56</f>
        <v>3029655</v>
      </c>
      <c r="G58" s="60">
        <f>'[1]For-data-entry'!BY56</f>
        <v>4931805.0880775005</v>
      </c>
    </row>
    <row r="59" spans="1:7" ht="14.25" customHeight="1">
      <c r="A59" s="12" t="s">
        <v>5</v>
      </c>
      <c r="B59" s="11" t="s">
        <v>4</v>
      </c>
      <c r="C59" s="53"/>
      <c r="D59" s="53"/>
      <c r="E59" s="53"/>
      <c r="F59" s="53"/>
      <c r="G59" s="53"/>
    </row>
    <row r="60" spans="1:7" ht="14.25" customHeight="1">
      <c r="A60" s="59">
        <v>1</v>
      </c>
      <c r="B60" s="57" t="str">
        <f>'[1]For-data-entry'!B61</f>
        <v>KSCARD Bk.Ltd</v>
      </c>
      <c r="C60" s="53">
        <f>'[1]For-data-entry'!BS61</f>
        <v>15886.403</v>
      </c>
      <c r="D60" s="53">
        <f>'[1]For-data-entry'!BT61</f>
        <v>0</v>
      </c>
      <c r="E60" s="53">
        <f>'[1]For-data-entry'!BU61</f>
        <v>0</v>
      </c>
      <c r="F60" s="53">
        <f>'[1]For-data-entry'!BX61</f>
        <v>263</v>
      </c>
      <c r="G60" s="53">
        <f>'[1]For-data-entry'!BY61</f>
        <v>832.9</v>
      </c>
    </row>
    <row r="61" spans="1:7" ht="18.75">
      <c r="A61" s="58">
        <v>2</v>
      </c>
      <c r="B61" s="57" t="str">
        <f>'[1]For-data-entry'!B62</f>
        <v xml:space="preserve">K.S.Coop Apex Bank ltd </v>
      </c>
      <c r="C61" s="53">
        <f>'[1]For-data-entry'!BS62</f>
        <v>1211683.2050000001</v>
      </c>
      <c r="D61" s="53">
        <f>'[1]For-data-entry'!BT62</f>
        <v>1050831</v>
      </c>
      <c r="E61" s="53">
        <f>'[1]For-data-entry'!BU62</f>
        <v>611161.31000000006</v>
      </c>
      <c r="F61" s="53">
        <f>'[1]For-data-entry'!BX62</f>
        <v>2165177</v>
      </c>
      <c r="G61" s="53">
        <f>'[1]For-data-entry'!BY62</f>
        <v>1073438.1399999999</v>
      </c>
    </row>
    <row r="62" spans="1:7" ht="18.75">
      <c r="A62" s="58">
        <v>3</v>
      </c>
      <c r="B62" s="57" t="str">
        <f>'[1]For-data-entry'!B63</f>
        <v>Indl.Co.Op.Bank ltd.</v>
      </c>
      <c r="C62" s="53">
        <f>'[1]For-data-entry'!BS63</f>
        <v>73430.27</v>
      </c>
      <c r="D62" s="53">
        <f>'[1]For-data-entry'!BT63</f>
        <v>0</v>
      </c>
      <c r="E62" s="53">
        <f>'[1]For-data-entry'!BU63</f>
        <v>0</v>
      </c>
      <c r="F62" s="53">
        <f>'[1]For-data-entry'!BX63</f>
        <v>0</v>
      </c>
      <c r="G62" s="53">
        <f>'[1]For-data-entry'!BY63</f>
        <v>0</v>
      </c>
    </row>
    <row r="63" spans="1:7" ht="14.25" customHeight="1">
      <c r="A63" s="56"/>
      <c r="B63" s="11" t="s">
        <v>3</v>
      </c>
      <c r="C63" s="55">
        <f>'[1]For-data-entry'!BS64</f>
        <v>1300999.878</v>
      </c>
      <c r="D63" s="55">
        <f>'[1]For-data-entry'!BT64</f>
        <v>1050831</v>
      </c>
      <c r="E63" s="55">
        <f>'[1]For-data-entry'!BU64</f>
        <v>611161.31000000006</v>
      </c>
      <c r="F63" s="55">
        <f>'[1]For-data-entry'!BX64</f>
        <v>2165440</v>
      </c>
      <c r="G63" s="55">
        <f>'[1]For-data-entry'!BY64</f>
        <v>1074271.0399999998</v>
      </c>
    </row>
    <row r="64" spans="1:7" ht="14.25" customHeight="1">
      <c r="A64" s="10" t="s">
        <v>2</v>
      </c>
      <c r="B64" s="54" t="str">
        <f>'[1]For-data-entry'!B65</f>
        <v>KSFC</v>
      </c>
      <c r="C64" s="53">
        <f>'[1]For-data-entry'!BS65</f>
        <v>1093.3019999999999</v>
      </c>
      <c r="D64" s="53">
        <f>'[1]For-data-entry'!BT65</f>
        <v>0</v>
      </c>
      <c r="E64" s="53">
        <f>'[1]For-data-entry'!BU65</f>
        <v>0</v>
      </c>
      <c r="F64" s="53">
        <f>'[1]For-data-entry'!BX65</f>
        <v>0</v>
      </c>
      <c r="G64" s="53">
        <f>'[1]For-data-entry'!BY65</f>
        <v>0</v>
      </c>
    </row>
    <row r="65" spans="1:7" ht="14.25" customHeight="1">
      <c r="A65" s="10"/>
      <c r="B65" s="9" t="s">
        <v>1</v>
      </c>
      <c r="C65" s="53">
        <f>'[1]For-data-entry'!BS66</f>
        <v>1093.3019999999999</v>
      </c>
      <c r="D65" s="53">
        <f>'[1]For-data-entry'!BT66</f>
        <v>0</v>
      </c>
      <c r="E65" s="53">
        <f>'[1]For-data-entry'!BU66</f>
        <v>0</v>
      </c>
      <c r="F65" s="53">
        <f>'[1]For-data-entry'!BX66</f>
        <v>0</v>
      </c>
      <c r="G65" s="53">
        <f>'[1]For-data-entry'!BY66</f>
        <v>0</v>
      </c>
    </row>
    <row r="66" spans="1:7" ht="15.75">
      <c r="A66" s="10"/>
      <c r="B66" s="9" t="s">
        <v>53</v>
      </c>
      <c r="C66" s="52">
        <f>'[1]For-data-entry'!BS67</f>
        <v>5856287.7556038825</v>
      </c>
      <c r="D66" s="52">
        <f>'[1]For-data-entry'!BT67</f>
        <v>2453184</v>
      </c>
      <c r="E66" s="52">
        <f>'[1]For-data-entry'!BU67</f>
        <v>2347398.7066171998</v>
      </c>
      <c r="F66" s="52">
        <f>'[1]For-data-entry'!BX67</f>
        <v>5195095</v>
      </c>
      <c r="G66" s="52">
        <f>'[1]For-data-entry'!BY67</f>
        <v>6006076.1280775005</v>
      </c>
    </row>
  </sheetData>
  <mergeCells count="8">
    <mergeCell ref="F4:G6"/>
    <mergeCell ref="A1:G1"/>
    <mergeCell ref="F3:G3"/>
    <mergeCell ref="B4:B7"/>
    <mergeCell ref="D5:E5"/>
    <mergeCell ref="D4:E4"/>
    <mergeCell ref="A2:G2"/>
    <mergeCell ref="A4:A7"/>
  </mergeCells>
  <printOptions horizontalCentered="1" verticalCentered="1" gridLines="1"/>
  <pageMargins left="1.0629921259842521" right="0.19685039370078741" top="0.23622047244094491" bottom="0.19685039370078741" header="0.23622047244094491" footer="0.19685039370078741"/>
  <pageSetup paperSize="9" scale="68" orientation="portrait" horizontalDpi="120" verticalDpi="144"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AD78"/>
  <sheetViews>
    <sheetView view="pageBreakPreview" zoomScale="60" workbookViewId="0">
      <pane xSplit="2" ySplit="8" topLeftCell="I55" activePane="bottomRight" state="frozen"/>
      <selection pane="topRight" activeCell="C1" sqref="C1"/>
      <selection pane="bottomLeft" activeCell="A9" sqref="A9"/>
      <selection pane="bottomRight" activeCell="A66" sqref="A66"/>
    </sheetView>
  </sheetViews>
  <sheetFormatPr defaultRowHeight="20.25"/>
  <cols>
    <col min="1" max="1" width="11" style="84" customWidth="1"/>
    <col min="2" max="2" width="29.7109375" style="84" customWidth="1"/>
    <col min="3" max="3" width="13.140625" style="84" customWidth="1"/>
    <col min="4" max="4" width="13.85546875" style="84" customWidth="1"/>
    <col min="5" max="5" width="13.5703125" style="84" customWidth="1"/>
    <col min="6" max="6" width="13.140625" style="84" customWidth="1"/>
    <col min="7" max="7" width="13" style="84" customWidth="1"/>
    <col min="8" max="8" width="13.42578125" style="84" customWidth="1"/>
    <col min="9" max="9" width="13.140625" style="84" customWidth="1"/>
    <col min="10" max="10" width="14.85546875" style="84" customWidth="1"/>
    <col min="11" max="11" width="9.7109375" style="84" customWidth="1"/>
    <col min="12" max="19" width="11.7109375" style="84" customWidth="1"/>
    <col min="20" max="20" width="11.7109375" style="85" customWidth="1"/>
    <col min="21" max="21" width="11.7109375" style="84" customWidth="1"/>
    <col min="22" max="22" width="11.7109375" style="85" customWidth="1"/>
    <col min="23" max="26" width="11.7109375" style="84" customWidth="1"/>
    <col min="27" max="27" width="10.85546875" style="84" customWidth="1"/>
    <col min="28" max="28" width="12.5703125" style="84" customWidth="1"/>
    <col min="29" max="29" width="12.28515625" style="84" customWidth="1"/>
    <col min="30" max="30" width="12.7109375" style="84" customWidth="1"/>
    <col min="31" max="31" width="11.42578125" style="84" customWidth="1"/>
    <col min="32" max="16384" width="9.140625" style="84"/>
  </cols>
  <sheetData>
    <row r="1" spans="1:30">
      <c r="A1" s="345" t="s">
        <v>36</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row>
    <row r="2" spans="1:30" ht="40.5" customHeight="1">
      <c r="A2" s="345" t="s">
        <v>34</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row>
    <row r="3" spans="1:30">
      <c r="A3" s="345" t="s">
        <v>82</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row>
    <row r="4" spans="1:30" ht="5.25" customHeight="1">
      <c r="A4" s="113"/>
      <c r="B4" s="113"/>
      <c r="C4" s="113"/>
      <c r="D4" s="113"/>
      <c r="E4" s="113"/>
      <c r="F4" s="113"/>
      <c r="G4" s="113"/>
      <c r="H4" s="113"/>
      <c r="I4" s="113"/>
      <c r="J4" s="113"/>
      <c r="K4" s="113"/>
      <c r="L4" s="113"/>
      <c r="M4" s="113"/>
      <c r="N4" s="113"/>
      <c r="O4" s="113"/>
      <c r="P4" s="113"/>
      <c r="Q4" s="113"/>
      <c r="R4" s="113"/>
      <c r="S4" s="113"/>
      <c r="T4" s="114"/>
      <c r="U4" s="113"/>
      <c r="V4" s="114"/>
      <c r="W4" s="113"/>
      <c r="X4" s="113"/>
      <c r="Y4" s="113"/>
      <c r="Z4" s="113"/>
      <c r="AA4" s="113"/>
      <c r="AB4" s="113"/>
      <c r="AC4" s="346"/>
      <c r="AD4" s="346"/>
    </row>
    <row r="5" spans="1:30">
      <c r="A5" s="349" t="s">
        <v>67</v>
      </c>
      <c r="B5" s="352" t="s">
        <v>28</v>
      </c>
      <c r="C5" s="344" t="s">
        <v>80</v>
      </c>
      <c r="D5" s="341"/>
      <c r="E5" s="341"/>
      <c r="F5" s="341"/>
      <c r="G5" s="341" t="s">
        <v>79</v>
      </c>
      <c r="H5" s="341"/>
      <c r="I5" s="341"/>
      <c r="J5" s="341"/>
      <c r="K5" s="341" t="s">
        <v>78</v>
      </c>
      <c r="L5" s="341"/>
      <c r="M5" s="341"/>
      <c r="N5" s="341"/>
      <c r="O5" s="341" t="s">
        <v>77</v>
      </c>
      <c r="P5" s="341"/>
      <c r="Q5" s="341"/>
      <c r="R5" s="341"/>
      <c r="S5" s="341" t="s">
        <v>76</v>
      </c>
      <c r="T5" s="341"/>
      <c r="U5" s="341"/>
      <c r="V5" s="341"/>
      <c r="W5" s="342" t="s">
        <v>75</v>
      </c>
      <c r="X5" s="343"/>
      <c r="Y5" s="343"/>
      <c r="Z5" s="344"/>
      <c r="AA5" s="341" t="s">
        <v>63</v>
      </c>
      <c r="AB5" s="341"/>
      <c r="AC5" s="341"/>
      <c r="AD5" s="341"/>
    </row>
    <row r="6" spans="1:30" ht="87.75" customHeight="1">
      <c r="A6" s="350"/>
      <c r="B6" s="353"/>
      <c r="C6" s="355" t="s">
        <v>74</v>
      </c>
      <c r="D6" s="347"/>
      <c r="E6" s="348" t="s">
        <v>73</v>
      </c>
      <c r="F6" s="348"/>
      <c r="G6" s="347" t="s">
        <v>74</v>
      </c>
      <c r="H6" s="347"/>
      <c r="I6" s="348" t="s">
        <v>73</v>
      </c>
      <c r="J6" s="348"/>
      <c r="K6" s="347" t="s">
        <v>74</v>
      </c>
      <c r="L6" s="347"/>
      <c r="M6" s="348" t="s">
        <v>73</v>
      </c>
      <c r="N6" s="348"/>
      <c r="O6" s="347" t="s">
        <v>74</v>
      </c>
      <c r="P6" s="347"/>
      <c r="Q6" s="348" t="s">
        <v>73</v>
      </c>
      <c r="R6" s="348"/>
      <c r="S6" s="347" t="s">
        <v>74</v>
      </c>
      <c r="T6" s="347"/>
      <c r="U6" s="348" t="s">
        <v>73</v>
      </c>
      <c r="V6" s="348"/>
      <c r="W6" s="347" t="s">
        <v>74</v>
      </c>
      <c r="X6" s="347"/>
      <c r="Y6" s="348" t="s">
        <v>73</v>
      </c>
      <c r="Z6" s="348"/>
      <c r="AA6" s="347" t="s">
        <v>74</v>
      </c>
      <c r="AB6" s="347"/>
      <c r="AC6" s="348" t="s">
        <v>73</v>
      </c>
      <c r="AD6" s="348"/>
    </row>
    <row r="7" spans="1:30" ht="33" customHeight="1">
      <c r="A7" s="351"/>
      <c r="B7" s="354"/>
      <c r="C7" s="103" t="s">
        <v>46</v>
      </c>
      <c r="D7" s="101" t="s">
        <v>72</v>
      </c>
      <c r="E7" s="102" t="s">
        <v>46</v>
      </c>
      <c r="F7" s="101" t="s">
        <v>72</v>
      </c>
      <c r="G7" s="102" t="s">
        <v>46</v>
      </c>
      <c r="H7" s="101" t="s">
        <v>72</v>
      </c>
      <c r="I7" s="102" t="s">
        <v>46</v>
      </c>
      <c r="J7" s="101" t="s">
        <v>72</v>
      </c>
      <c r="K7" s="102" t="s">
        <v>46</v>
      </c>
      <c r="L7" s="101" t="s">
        <v>72</v>
      </c>
      <c r="M7" s="102" t="s">
        <v>46</v>
      </c>
      <c r="N7" s="101" t="s">
        <v>72</v>
      </c>
      <c r="O7" s="102" t="s">
        <v>46</v>
      </c>
      <c r="P7" s="101" t="s">
        <v>72</v>
      </c>
      <c r="Q7" s="102" t="s">
        <v>46</v>
      </c>
      <c r="R7" s="101" t="s">
        <v>72</v>
      </c>
      <c r="S7" s="102" t="s">
        <v>46</v>
      </c>
      <c r="T7" s="102" t="s">
        <v>72</v>
      </c>
      <c r="U7" s="102" t="s">
        <v>46</v>
      </c>
      <c r="V7" s="102" t="s">
        <v>72</v>
      </c>
      <c r="W7" s="102" t="s">
        <v>46</v>
      </c>
      <c r="X7" s="101" t="s">
        <v>72</v>
      </c>
      <c r="Y7" s="102" t="s">
        <v>46</v>
      </c>
      <c r="Z7" s="101" t="s">
        <v>72</v>
      </c>
      <c r="AA7" s="102" t="s">
        <v>46</v>
      </c>
      <c r="AB7" s="101" t="s">
        <v>72</v>
      </c>
      <c r="AC7" s="102" t="s">
        <v>46</v>
      </c>
      <c r="AD7" s="101" t="s">
        <v>72</v>
      </c>
    </row>
    <row r="8" spans="1:30" ht="20.100000000000001" customHeight="1">
      <c r="A8" s="112" t="s">
        <v>41</v>
      </c>
      <c r="B8" s="108" t="s">
        <v>40</v>
      </c>
      <c r="C8" s="111"/>
      <c r="D8" s="110"/>
      <c r="E8" s="110"/>
      <c r="F8" s="110"/>
      <c r="G8" s="110"/>
      <c r="H8" s="110"/>
      <c r="I8" s="111"/>
      <c r="J8" s="110"/>
      <c r="K8" s="110"/>
      <c r="L8" s="110"/>
      <c r="M8" s="111"/>
      <c r="N8" s="110"/>
      <c r="O8" s="110"/>
      <c r="P8" s="110"/>
      <c r="Q8" s="111"/>
      <c r="R8" s="110"/>
      <c r="S8" s="110"/>
      <c r="T8" s="111"/>
      <c r="U8" s="111"/>
      <c r="V8" s="111"/>
      <c r="W8" s="110"/>
      <c r="X8" s="110"/>
      <c r="Y8" s="110"/>
      <c r="Z8" s="110"/>
      <c r="AA8" s="110"/>
      <c r="AB8" s="110"/>
      <c r="AC8" s="111"/>
      <c r="AD8" s="110"/>
    </row>
    <row r="9" spans="1:30" ht="30" customHeight="1">
      <c r="A9" s="90">
        <v>1</v>
      </c>
      <c r="B9" s="109" t="str">
        <f>'[1]For-data-entry'!B5</f>
        <v>Canara Bank</v>
      </c>
      <c r="C9" s="31">
        <f>'[1]For-data-entry'!CB5</f>
        <v>28119</v>
      </c>
      <c r="D9" s="31">
        <f>'[1]For-data-entry'!CC5</f>
        <v>56042</v>
      </c>
      <c r="E9" s="31">
        <f>'[1]For-data-entry'!CD5</f>
        <v>78297</v>
      </c>
      <c r="F9" s="31">
        <f>'[1]For-data-entry'!CE5</f>
        <v>126211</v>
      </c>
      <c r="G9" s="31">
        <f>'[1]For-data-entry'!CF5</f>
        <v>92264</v>
      </c>
      <c r="H9" s="31">
        <f>'[1]For-data-entry'!CG5</f>
        <v>143614</v>
      </c>
      <c r="I9" s="31">
        <f>'[1]For-data-entry'!CH5</f>
        <v>314458</v>
      </c>
      <c r="J9" s="31">
        <f>'[1]For-data-entry'!CI5</f>
        <v>602392</v>
      </c>
      <c r="K9" s="31">
        <f>'[1]For-data-entry'!CJ5</f>
        <v>75</v>
      </c>
      <c r="L9" s="31">
        <f>'[1]For-data-entry'!CK5</f>
        <v>250</v>
      </c>
      <c r="M9" s="31">
        <f>'[1]For-data-entry'!CL5</f>
        <v>1847</v>
      </c>
      <c r="N9" s="31">
        <f>'[1]For-data-entry'!CM5</f>
        <v>5057</v>
      </c>
      <c r="O9" s="31">
        <f>'[1]For-data-entry'!CN5</f>
        <v>371</v>
      </c>
      <c r="P9" s="31">
        <f>'[1]For-data-entry'!CO5</f>
        <v>557</v>
      </c>
      <c r="Q9" s="31">
        <f>'[1]For-data-entry'!CP5</f>
        <v>1437</v>
      </c>
      <c r="R9" s="31">
        <f>'[1]For-data-entry'!CQ5</f>
        <v>4410</v>
      </c>
      <c r="S9" s="31">
        <f>'[1]For-data-entry'!CR5</f>
        <v>41</v>
      </c>
      <c r="T9" s="31">
        <f>'[1]For-data-entry'!CS5</f>
        <v>133</v>
      </c>
      <c r="U9" s="31">
        <f>'[1]For-data-entry'!CT5</f>
        <v>94</v>
      </c>
      <c r="V9" s="31">
        <f>'[1]For-data-entry'!CU5</f>
        <v>247</v>
      </c>
      <c r="W9" s="31">
        <f>'[1]For-data-entry'!CV5</f>
        <v>627</v>
      </c>
      <c r="X9" s="31">
        <f>'[1]For-data-entry'!CW5</f>
        <v>2526</v>
      </c>
      <c r="Y9" s="31">
        <f>'[1]For-data-entry'!CX5</f>
        <v>1644</v>
      </c>
      <c r="Z9" s="31">
        <f>'[1]For-data-entry'!CY5</f>
        <v>1189</v>
      </c>
      <c r="AA9" s="31">
        <f>'[1]For-data-entry'!CZ5</f>
        <v>121497</v>
      </c>
      <c r="AB9" s="31">
        <f>'[1]For-data-entry'!DA5</f>
        <v>203122</v>
      </c>
      <c r="AC9" s="31">
        <f>'[1]For-data-entry'!DB5</f>
        <v>397777</v>
      </c>
      <c r="AD9" s="31">
        <f>'[1]For-data-entry'!DC5</f>
        <v>739506</v>
      </c>
    </row>
    <row r="10" spans="1:30" ht="30" customHeight="1">
      <c r="A10" s="90">
        <v>2</v>
      </c>
      <c r="B10" s="109" t="str">
        <f>'[1]For-data-entry'!B6</f>
        <v>Corporation Bank</v>
      </c>
      <c r="C10" s="31">
        <f>'[1]For-data-entry'!CB6</f>
        <v>680</v>
      </c>
      <c r="D10" s="31">
        <f>'[1]For-data-entry'!CC6</f>
        <v>3413</v>
      </c>
      <c r="E10" s="31">
        <f>'[1]For-data-entry'!CD6</f>
        <v>7408</v>
      </c>
      <c r="F10" s="31">
        <f>'[1]For-data-entry'!CE6</f>
        <v>44480</v>
      </c>
      <c r="G10" s="31">
        <f>'[1]For-data-entry'!CF6</f>
        <v>2863</v>
      </c>
      <c r="H10" s="31">
        <f>'[1]For-data-entry'!CG6</f>
        <v>10430</v>
      </c>
      <c r="I10" s="31">
        <f>'[1]For-data-entry'!CH6</f>
        <v>23464</v>
      </c>
      <c r="J10" s="31">
        <f>'[1]For-data-entry'!CI6</f>
        <v>116166</v>
      </c>
      <c r="K10" s="31">
        <f>'[1]For-data-entry'!CJ6</f>
        <v>48</v>
      </c>
      <c r="L10" s="31">
        <f>'[1]For-data-entry'!CK6</f>
        <v>1613</v>
      </c>
      <c r="M10" s="31">
        <f>'[1]For-data-entry'!CL6</f>
        <v>383</v>
      </c>
      <c r="N10" s="31">
        <f>'[1]For-data-entry'!CM6</f>
        <v>4754</v>
      </c>
      <c r="O10" s="31">
        <f>'[1]For-data-entry'!CN6</f>
        <v>149</v>
      </c>
      <c r="P10" s="31">
        <f>'[1]For-data-entry'!CO6</f>
        <v>461</v>
      </c>
      <c r="Q10" s="31">
        <f>'[1]For-data-entry'!CP6</f>
        <v>609</v>
      </c>
      <c r="R10" s="31">
        <f>'[1]For-data-entry'!CQ6</f>
        <v>3408</v>
      </c>
      <c r="S10" s="31">
        <f>'[1]For-data-entry'!CR6</f>
        <v>4</v>
      </c>
      <c r="T10" s="31">
        <f>'[1]For-data-entry'!CS6</f>
        <v>13</v>
      </c>
      <c r="U10" s="31">
        <f>'[1]For-data-entry'!CT6</f>
        <v>30</v>
      </c>
      <c r="V10" s="31">
        <f>'[1]For-data-entry'!CU6</f>
        <v>4503</v>
      </c>
      <c r="W10" s="31">
        <f>'[1]For-data-entry'!CV6</f>
        <v>66</v>
      </c>
      <c r="X10" s="31">
        <f>'[1]For-data-entry'!CW6</f>
        <v>1990</v>
      </c>
      <c r="Y10" s="31">
        <f>'[1]For-data-entry'!CX6</f>
        <v>619</v>
      </c>
      <c r="Z10" s="31">
        <f>'[1]For-data-entry'!CY6</f>
        <v>7964</v>
      </c>
      <c r="AA10" s="31">
        <f>'[1]For-data-entry'!CZ6</f>
        <v>3810</v>
      </c>
      <c r="AB10" s="31">
        <f>'[1]For-data-entry'!DA6</f>
        <v>17920</v>
      </c>
      <c r="AC10" s="31">
        <f>'[1]For-data-entry'!DB6</f>
        <v>32513</v>
      </c>
      <c r="AD10" s="31">
        <f>'[1]For-data-entry'!DC6</f>
        <v>181275</v>
      </c>
    </row>
    <row r="11" spans="1:30" ht="30" customHeight="1">
      <c r="A11" s="90">
        <v>3</v>
      </c>
      <c r="B11" s="109" t="str">
        <f>'[1]For-data-entry'!B7</f>
        <v>Syndicate Bank</v>
      </c>
      <c r="C11" s="31">
        <f>'[1]For-data-entry'!CB7</f>
        <v>3102</v>
      </c>
      <c r="D11" s="31">
        <f>'[1]For-data-entry'!CC7</f>
        <v>11123</v>
      </c>
      <c r="E11" s="31">
        <f>'[1]For-data-entry'!CD7</f>
        <v>12126</v>
      </c>
      <c r="F11" s="31">
        <f>'[1]For-data-entry'!CE7</f>
        <v>88165</v>
      </c>
      <c r="G11" s="31">
        <f>'[1]For-data-entry'!CF7</f>
        <v>6554</v>
      </c>
      <c r="H11" s="31">
        <f>'[1]For-data-entry'!CG7</f>
        <v>12394</v>
      </c>
      <c r="I11" s="31">
        <f>'[1]For-data-entry'!CH7</f>
        <v>53970</v>
      </c>
      <c r="J11" s="31">
        <f>'[1]For-data-entry'!CI7</f>
        <v>116458</v>
      </c>
      <c r="K11" s="31">
        <f>'[1]For-data-entry'!CJ7</f>
        <v>56</v>
      </c>
      <c r="L11" s="31">
        <f>'[1]For-data-entry'!CK7</f>
        <v>124</v>
      </c>
      <c r="M11" s="31">
        <f>'[1]For-data-entry'!CL7</f>
        <v>2316</v>
      </c>
      <c r="N11" s="31">
        <f>'[1]For-data-entry'!CM7</f>
        <v>5912</v>
      </c>
      <c r="O11" s="31">
        <f>'[1]For-data-entry'!CN7</f>
        <v>128</v>
      </c>
      <c r="P11" s="31">
        <f>'[1]For-data-entry'!CO7</f>
        <v>152</v>
      </c>
      <c r="Q11" s="31">
        <f>'[1]For-data-entry'!CP7</f>
        <v>426</v>
      </c>
      <c r="R11" s="31">
        <f>'[1]For-data-entry'!CQ7</f>
        <v>825</v>
      </c>
      <c r="S11" s="31">
        <f>'[1]For-data-entry'!CR7</f>
        <v>0</v>
      </c>
      <c r="T11" s="31">
        <f>'[1]For-data-entry'!CS7</f>
        <v>0</v>
      </c>
      <c r="U11" s="31">
        <f>'[1]For-data-entry'!CT7</f>
        <v>0</v>
      </c>
      <c r="V11" s="31">
        <f>'[1]For-data-entry'!CU7</f>
        <v>0</v>
      </c>
      <c r="W11" s="31">
        <f>'[1]For-data-entry'!CV7</f>
        <v>312</v>
      </c>
      <c r="X11" s="31">
        <f>'[1]For-data-entry'!CW7</f>
        <v>195</v>
      </c>
      <c r="Y11" s="31">
        <f>'[1]For-data-entry'!CX7</f>
        <v>1512</v>
      </c>
      <c r="Z11" s="31">
        <f>'[1]For-data-entry'!CY7</f>
        <v>4211</v>
      </c>
      <c r="AA11" s="31">
        <f>'[1]For-data-entry'!CZ7</f>
        <v>10152</v>
      </c>
      <c r="AB11" s="31">
        <f>'[1]For-data-entry'!DA7</f>
        <v>23988</v>
      </c>
      <c r="AC11" s="31">
        <f>'[1]For-data-entry'!DB7</f>
        <v>70350</v>
      </c>
      <c r="AD11" s="31">
        <f>'[1]For-data-entry'!DC7</f>
        <v>215571</v>
      </c>
    </row>
    <row r="12" spans="1:30" ht="30" customHeight="1">
      <c r="A12" s="90">
        <v>4</v>
      </c>
      <c r="B12" s="109" t="str">
        <f>'[1]For-data-entry'!B8</f>
        <v>State Bank of India</v>
      </c>
      <c r="C12" s="31">
        <f>'[1]For-data-entry'!CB8</f>
        <v>76230</v>
      </c>
      <c r="D12" s="31">
        <f>'[1]For-data-entry'!CC8</f>
        <v>107223</v>
      </c>
      <c r="E12" s="31">
        <f>'[1]For-data-entry'!CD8</f>
        <v>145526</v>
      </c>
      <c r="F12" s="31">
        <f>'[1]For-data-entry'!CE8</f>
        <v>193239</v>
      </c>
      <c r="G12" s="31">
        <f>'[1]For-data-entry'!CF8</f>
        <v>185064</v>
      </c>
      <c r="H12" s="31">
        <f>'[1]For-data-entry'!CG8</f>
        <v>494879</v>
      </c>
      <c r="I12" s="31">
        <f>'[1]For-data-entry'!CH8</f>
        <v>231825</v>
      </c>
      <c r="J12" s="31">
        <f>'[1]For-data-entry'!CI8</f>
        <v>854820</v>
      </c>
      <c r="K12" s="31">
        <f>'[1]For-data-entry'!CJ8</f>
        <v>11653</v>
      </c>
      <c r="L12" s="31">
        <f>'[1]For-data-entry'!CK8</f>
        <v>27279</v>
      </c>
      <c r="M12" s="31">
        <f>'[1]For-data-entry'!CL8</f>
        <v>22680</v>
      </c>
      <c r="N12" s="31">
        <f>'[1]For-data-entry'!CM8</f>
        <v>52079</v>
      </c>
      <c r="O12" s="31">
        <f>'[1]For-data-entry'!CN8</f>
        <v>62</v>
      </c>
      <c r="P12" s="31">
        <f>'[1]For-data-entry'!CO8</f>
        <v>91</v>
      </c>
      <c r="Q12" s="31">
        <f>'[1]For-data-entry'!CP8</f>
        <v>4306</v>
      </c>
      <c r="R12" s="31">
        <f>'[1]For-data-entry'!CQ8</f>
        <v>7110</v>
      </c>
      <c r="S12" s="31">
        <f>'[1]For-data-entry'!CR8</f>
        <v>0</v>
      </c>
      <c r="T12" s="31">
        <f>'[1]For-data-entry'!CS8</f>
        <v>0</v>
      </c>
      <c r="U12" s="31">
        <f>'[1]For-data-entry'!CT8</f>
        <v>0</v>
      </c>
      <c r="V12" s="31">
        <f>'[1]For-data-entry'!CU8</f>
        <v>0</v>
      </c>
      <c r="W12" s="31">
        <f>'[1]For-data-entry'!CV8</f>
        <v>159</v>
      </c>
      <c r="X12" s="31">
        <f>'[1]For-data-entry'!CW8</f>
        <v>393</v>
      </c>
      <c r="Y12" s="31">
        <f>'[1]For-data-entry'!CX8</f>
        <v>7094</v>
      </c>
      <c r="Z12" s="31">
        <f>'[1]For-data-entry'!CY8</f>
        <v>16165</v>
      </c>
      <c r="AA12" s="31">
        <f>'[1]For-data-entry'!CZ8</f>
        <v>273168</v>
      </c>
      <c r="AB12" s="31">
        <f>'[1]For-data-entry'!DA8</f>
        <v>629865</v>
      </c>
      <c r="AC12" s="31">
        <f>'[1]For-data-entry'!DB8</f>
        <v>411431</v>
      </c>
      <c r="AD12" s="31">
        <f>'[1]For-data-entry'!DC8</f>
        <v>1123413</v>
      </c>
    </row>
    <row r="13" spans="1:30" ht="30" customHeight="1">
      <c r="A13" s="90">
        <v>5</v>
      </c>
      <c r="B13" s="109" t="str">
        <f>'[1]For-data-entry'!B9</f>
        <v>Vijaya Bank</v>
      </c>
      <c r="C13" s="31">
        <f>'[1]For-data-entry'!CB9</f>
        <v>4717</v>
      </c>
      <c r="D13" s="31">
        <f>'[1]For-data-entry'!CC9</f>
        <v>10521</v>
      </c>
      <c r="E13" s="31">
        <f>'[1]For-data-entry'!CD9</f>
        <v>8088</v>
      </c>
      <c r="F13" s="31">
        <f>'[1]For-data-entry'!CE9</f>
        <v>26699</v>
      </c>
      <c r="G13" s="31">
        <f>'[1]For-data-entry'!CF9</f>
        <v>24222</v>
      </c>
      <c r="H13" s="31">
        <f>'[1]For-data-entry'!CG9</f>
        <v>39153</v>
      </c>
      <c r="I13" s="31">
        <f>'[1]For-data-entry'!CH9</f>
        <v>38561</v>
      </c>
      <c r="J13" s="31">
        <f>'[1]For-data-entry'!CI9</f>
        <v>76687</v>
      </c>
      <c r="K13" s="31">
        <f>'[1]For-data-entry'!CJ9</f>
        <v>49</v>
      </c>
      <c r="L13" s="31">
        <f>'[1]For-data-entry'!CK9</f>
        <v>66</v>
      </c>
      <c r="M13" s="31">
        <f>'[1]For-data-entry'!CL9</f>
        <v>141</v>
      </c>
      <c r="N13" s="31">
        <f>'[1]For-data-entry'!CM9</f>
        <v>339</v>
      </c>
      <c r="O13" s="31">
        <f>'[1]For-data-entry'!CN9</f>
        <v>326</v>
      </c>
      <c r="P13" s="31">
        <f>'[1]For-data-entry'!CO9</f>
        <v>367</v>
      </c>
      <c r="Q13" s="31">
        <f>'[1]For-data-entry'!CP9</f>
        <v>586</v>
      </c>
      <c r="R13" s="31">
        <f>'[1]For-data-entry'!CQ9</f>
        <v>963</v>
      </c>
      <c r="S13" s="31">
        <f>'[1]For-data-entry'!CR9</f>
        <v>54</v>
      </c>
      <c r="T13" s="31">
        <f>'[1]For-data-entry'!CS9</f>
        <v>1455</v>
      </c>
      <c r="U13" s="31">
        <f>'[1]For-data-entry'!CT9</f>
        <v>80</v>
      </c>
      <c r="V13" s="31">
        <f>'[1]For-data-entry'!CU9</f>
        <v>1421</v>
      </c>
      <c r="W13" s="31">
        <f>'[1]For-data-entry'!CV9</f>
        <v>1129</v>
      </c>
      <c r="X13" s="31">
        <f>'[1]For-data-entry'!CW9</f>
        <v>3339</v>
      </c>
      <c r="Y13" s="31">
        <f>'[1]For-data-entry'!CX9</f>
        <v>1990</v>
      </c>
      <c r="Z13" s="31">
        <f>'[1]For-data-entry'!CY9</f>
        <v>6699</v>
      </c>
      <c r="AA13" s="31">
        <f>'[1]For-data-entry'!CZ9</f>
        <v>30497</v>
      </c>
      <c r="AB13" s="31">
        <f>'[1]For-data-entry'!DA9</f>
        <v>54901</v>
      </c>
      <c r="AC13" s="31">
        <f>'[1]For-data-entry'!DB9</f>
        <v>49446</v>
      </c>
      <c r="AD13" s="31">
        <f>'[1]For-data-entry'!DC9</f>
        <v>112808</v>
      </c>
    </row>
    <row r="14" spans="1:30" ht="30" customHeight="1">
      <c r="A14" s="90"/>
      <c r="B14" s="108" t="s">
        <v>39</v>
      </c>
      <c r="C14" s="34">
        <f>'[1]For-data-entry'!CB10</f>
        <v>112848</v>
      </c>
      <c r="D14" s="34">
        <f>'[1]For-data-entry'!CC10</f>
        <v>188322</v>
      </c>
      <c r="E14" s="34">
        <f>'[1]For-data-entry'!CD10</f>
        <v>251445</v>
      </c>
      <c r="F14" s="34">
        <f>'[1]For-data-entry'!CE10</f>
        <v>478794</v>
      </c>
      <c r="G14" s="34">
        <f>'[1]For-data-entry'!CF10</f>
        <v>310967</v>
      </c>
      <c r="H14" s="34">
        <f>'[1]For-data-entry'!CG10</f>
        <v>700470</v>
      </c>
      <c r="I14" s="34">
        <f>'[1]For-data-entry'!CH10</f>
        <v>662278</v>
      </c>
      <c r="J14" s="34">
        <f>'[1]For-data-entry'!CI10</f>
        <v>1766523</v>
      </c>
      <c r="K14" s="34">
        <f>'[1]For-data-entry'!CJ10</f>
        <v>11881</v>
      </c>
      <c r="L14" s="34">
        <f>'[1]For-data-entry'!CK10</f>
        <v>29332</v>
      </c>
      <c r="M14" s="34">
        <f>'[1]For-data-entry'!CL10</f>
        <v>27367</v>
      </c>
      <c r="N14" s="34">
        <f>'[1]For-data-entry'!CM10</f>
        <v>68141</v>
      </c>
      <c r="O14" s="34">
        <f>'[1]For-data-entry'!CN10</f>
        <v>1036</v>
      </c>
      <c r="P14" s="34">
        <f>'[1]For-data-entry'!CO10</f>
        <v>1628</v>
      </c>
      <c r="Q14" s="34">
        <f>'[1]For-data-entry'!CP10</f>
        <v>7364</v>
      </c>
      <c r="R14" s="34">
        <f>'[1]For-data-entry'!CQ10</f>
        <v>16716</v>
      </c>
      <c r="S14" s="34">
        <f>'[1]For-data-entry'!CR10</f>
        <v>99</v>
      </c>
      <c r="T14" s="34">
        <f>'[1]For-data-entry'!CS10</f>
        <v>1601</v>
      </c>
      <c r="U14" s="34">
        <f>'[1]For-data-entry'!CT10</f>
        <v>204</v>
      </c>
      <c r="V14" s="34">
        <f>'[1]For-data-entry'!CU10</f>
        <v>6171</v>
      </c>
      <c r="W14" s="34">
        <f>'[1]For-data-entry'!CV10</f>
        <v>2293</v>
      </c>
      <c r="X14" s="34">
        <f>'[1]For-data-entry'!CW10</f>
        <v>8443</v>
      </c>
      <c r="Y14" s="34">
        <f>'[1]For-data-entry'!CX10</f>
        <v>12859</v>
      </c>
      <c r="Z14" s="34">
        <f>'[1]For-data-entry'!CY10</f>
        <v>36228</v>
      </c>
      <c r="AA14" s="34">
        <f>'[1]For-data-entry'!CZ10</f>
        <v>439124</v>
      </c>
      <c r="AB14" s="34">
        <f>'[1]For-data-entry'!DA10</f>
        <v>929796</v>
      </c>
      <c r="AC14" s="34">
        <f>'[1]For-data-entry'!DB10</f>
        <v>961517</v>
      </c>
      <c r="AD14" s="34">
        <f>'[1]For-data-entry'!DC10</f>
        <v>2372573</v>
      </c>
    </row>
    <row r="15" spans="1:30" ht="30" customHeight="1">
      <c r="A15" s="356" t="s">
        <v>38</v>
      </c>
      <c r="B15" s="357"/>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ht="30" customHeight="1">
      <c r="A16" s="98">
        <v>1</v>
      </c>
      <c r="B16" s="100" t="str">
        <f>'[1]For-data-entry'!B13</f>
        <v>Allahabad Bank</v>
      </c>
      <c r="C16" s="31">
        <f>'[1]For-data-entry'!CB13</f>
        <v>17</v>
      </c>
      <c r="D16" s="31">
        <f>'[1]For-data-entry'!CC13</f>
        <v>28</v>
      </c>
      <c r="E16" s="31">
        <f>'[1]For-data-entry'!CD13</f>
        <v>266</v>
      </c>
      <c r="F16" s="31">
        <f>'[1]For-data-entry'!CE13</f>
        <v>651</v>
      </c>
      <c r="G16" s="31">
        <f>'[1]For-data-entry'!CF13</f>
        <v>13</v>
      </c>
      <c r="H16" s="31">
        <f>'[1]For-data-entry'!CG13</f>
        <v>29</v>
      </c>
      <c r="I16" s="31">
        <f>'[1]For-data-entry'!CH13</f>
        <v>545</v>
      </c>
      <c r="J16" s="31">
        <f>'[1]For-data-entry'!CI13</f>
        <v>906</v>
      </c>
      <c r="K16" s="31">
        <f>'[1]For-data-entry'!CJ13</f>
        <v>0</v>
      </c>
      <c r="L16" s="31">
        <f>'[1]For-data-entry'!CK13</f>
        <v>0</v>
      </c>
      <c r="M16" s="31">
        <f>'[1]For-data-entry'!CL13</f>
        <v>0</v>
      </c>
      <c r="N16" s="31">
        <f>'[1]For-data-entry'!CM13</f>
        <v>0</v>
      </c>
      <c r="O16" s="31">
        <f>'[1]For-data-entry'!CN13</f>
        <v>0</v>
      </c>
      <c r="P16" s="31">
        <f>'[1]For-data-entry'!CO13</f>
        <v>0</v>
      </c>
      <c r="Q16" s="31">
        <f>'[1]For-data-entry'!CP13</f>
        <v>0</v>
      </c>
      <c r="R16" s="31">
        <f>'[1]For-data-entry'!CQ13</f>
        <v>0</v>
      </c>
      <c r="S16" s="31">
        <f>'[1]For-data-entry'!CR13</f>
        <v>0</v>
      </c>
      <c r="T16" s="31">
        <f>'[1]For-data-entry'!CS13</f>
        <v>0</v>
      </c>
      <c r="U16" s="31">
        <f>'[1]For-data-entry'!CT13</f>
        <v>0</v>
      </c>
      <c r="V16" s="31">
        <f>'[1]For-data-entry'!CU13</f>
        <v>0</v>
      </c>
      <c r="W16" s="31">
        <f>'[1]For-data-entry'!CV13</f>
        <v>0</v>
      </c>
      <c r="X16" s="31">
        <f>'[1]For-data-entry'!CW13</f>
        <v>0</v>
      </c>
      <c r="Y16" s="31">
        <f>'[1]For-data-entry'!CX13</f>
        <v>0</v>
      </c>
      <c r="Z16" s="31">
        <f>'[1]For-data-entry'!CY13</f>
        <v>0</v>
      </c>
      <c r="AA16" s="31">
        <f>'[1]For-data-entry'!CZ13</f>
        <v>30</v>
      </c>
      <c r="AB16" s="31">
        <f>'[1]For-data-entry'!DA13</f>
        <v>57</v>
      </c>
      <c r="AC16" s="31">
        <f>'[1]For-data-entry'!DB13</f>
        <v>811</v>
      </c>
      <c r="AD16" s="31">
        <f>'[1]For-data-entry'!DC13</f>
        <v>1557</v>
      </c>
    </row>
    <row r="17" spans="1:30" ht="30" customHeight="1">
      <c r="A17" s="98">
        <v>2</v>
      </c>
      <c r="B17" s="100" t="str">
        <f>'[1]For-data-entry'!B14</f>
        <v>Andhrabank</v>
      </c>
      <c r="C17" s="31">
        <f>'[1]For-data-entry'!CB14</f>
        <v>140</v>
      </c>
      <c r="D17" s="31">
        <f>'[1]For-data-entry'!CC14</f>
        <v>600.02</v>
      </c>
      <c r="E17" s="31">
        <f>'[1]For-data-entry'!CD14</f>
        <v>831</v>
      </c>
      <c r="F17" s="31">
        <f>'[1]For-data-entry'!CE14</f>
        <v>6040.62</v>
      </c>
      <c r="G17" s="31">
        <f>'[1]For-data-entry'!CF14</f>
        <v>460</v>
      </c>
      <c r="H17" s="31">
        <f>'[1]For-data-entry'!CG14</f>
        <v>1216.5</v>
      </c>
      <c r="I17" s="31">
        <f>'[1]For-data-entry'!CH14</f>
        <v>2712</v>
      </c>
      <c r="J17" s="31">
        <f>'[1]For-data-entry'!CI14</f>
        <v>7560.88</v>
      </c>
      <c r="K17" s="31">
        <f>'[1]For-data-entry'!CJ14</f>
        <v>12</v>
      </c>
      <c r="L17" s="31">
        <f>'[1]For-data-entry'!CK14</f>
        <v>22</v>
      </c>
      <c r="M17" s="31">
        <f>'[1]For-data-entry'!CL14</f>
        <v>90</v>
      </c>
      <c r="N17" s="31">
        <f>'[1]For-data-entry'!CM14</f>
        <v>450.69</v>
      </c>
      <c r="O17" s="31">
        <f>'[1]For-data-entry'!CN14</f>
        <v>2</v>
      </c>
      <c r="P17" s="31">
        <f>'[1]For-data-entry'!CO14</f>
        <v>2.2200000000000002</v>
      </c>
      <c r="Q17" s="31">
        <f>'[1]For-data-entry'!CP14</f>
        <v>7</v>
      </c>
      <c r="R17" s="31">
        <f>'[1]For-data-entry'!CQ14</f>
        <v>11.21</v>
      </c>
      <c r="S17" s="31">
        <f>'[1]For-data-entry'!CR14</f>
        <v>0</v>
      </c>
      <c r="T17" s="31">
        <f>'[1]For-data-entry'!CS14</f>
        <v>0</v>
      </c>
      <c r="U17" s="31">
        <f>'[1]For-data-entry'!CT14</f>
        <v>2</v>
      </c>
      <c r="V17" s="31">
        <f>'[1]For-data-entry'!CU14</f>
        <v>121.02</v>
      </c>
      <c r="W17" s="31">
        <f>'[1]For-data-entry'!CV14</f>
        <v>7</v>
      </c>
      <c r="X17" s="31">
        <f>'[1]For-data-entry'!CW14</f>
        <v>38.47</v>
      </c>
      <c r="Y17" s="31">
        <f>'[1]For-data-entry'!CX14</f>
        <v>42</v>
      </c>
      <c r="Z17" s="31">
        <f>'[1]For-data-entry'!CY14</f>
        <v>383.53</v>
      </c>
      <c r="AA17" s="31">
        <f>'[1]For-data-entry'!CZ14</f>
        <v>621</v>
      </c>
      <c r="AB17" s="31">
        <f>'[1]For-data-entry'!DA14</f>
        <v>1879.21</v>
      </c>
      <c r="AC17" s="31">
        <f>'[1]For-data-entry'!DB14</f>
        <v>3684</v>
      </c>
      <c r="AD17" s="31">
        <f>'[1]For-data-entry'!DC14</f>
        <v>14567.95</v>
      </c>
    </row>
    <row r="18" spans="1:30" ht="30" customHeight="1">
      <c r="A18" s="98">
        <v>3</v>
      </c>
      <c r="B18" s="100" t="str">
        <f>'[1]For-data-entry'!B15</f>
        <v>Bank of Baroda</v>
      </c>
      <c r="C18" s="31">
        <f>'[1]For-data-entry'!CB15</f>
        <v>63</v>
      </c>
      <c r="D18" s="31">
        <f>'[1]For-data-entry'!CC15</f>
        <v>100</v>
      </c>
      <c r="E18" s="31">
        <f>'[1]For-data-entry'!CD15</f>
        <v>1489</v>
      </c>
      <c r="F18" s="31">
        <f>'[1]For-data-entry'!CE15</f>
        <v>7250</v>
      </c>
      <c r="G18" s="31">
        <f>'[1]For-data-entry'!CF15</f>
        <v>145</v>
      </c>
      <c r="H18" s="31">
        <f>'[1]For-data-entry'!CG15</f>
        <v>239</v>
      </c>
      <c r="I18" s="31">
        <f>'[1]For-data-entry'!CH15</f>
        <v>4455</v>
      </c>
      <c r="J18" s="31">
        <f>'[1]For-data-entry'!CI15</f>
        <v>21709</v>
      </c>
      <c r="K18" s="31">
        <f>'[1]For-data-entry'!CJ15</f>
        <v>0</v>
      </c>
      <c r="L18" s="31">
        <f>'[1]For-data-entry'!CK15</f>
        <v>0</v>
      </c>
      <c r="M18" s="31">
        <f>'[1]For-data-entry'!CL15</f>
        <v>57</v>
      </c>
      <c r="N18" s="31">
        <f>'[1]For-data-entry'!CM15</f>
        <v>401</v>
      </c>
      <c r="O18" s="31">
        <f>'[1]For-data-entry'!CN15</f>
        <v>0</v>
      </c>
      <c r="P18" s="31">
        <f>'[1]For-data-entry'!CO15</f>
        <v>0</v>
      </c>
      <c r="Q18" s="31">
        <f>'[1]For-data-entry'!CP15</f>
        <v>23</v>
      </c>
      <c r="R18" s="31">
        <f>'[1]For-data-entry'!CQ15</f>
        <v>160</v>
      </c>
      <c r="S18" s="31">
        <f>'[1]For-data-entry'!CR15</f>
        <v>0</v>
      </c>
      <c r="T18" s="31">
        <f>'[1]For-data-entry'!CS15</f>
        <v>0</v>
      </c>
      <c r="U18" s="31">
        <f>'[1]For-data-entry'!CT15</f>
        <v>0</v>
      </c>
      <c r="V18" s="31">
        <f>'[1]For-data-entry'!CU15</f>
        <v>0</v>
      </c>
      <c r="W18" s="31">
        <f>'[1]For-data-entry'!CV15</f>
        <v>0</v>
      </c>
      <c r="X18" s="31">
        <f>'[1]For-data-entry'!CW15</f>
        <v>0</v>
      </c>
      <c r="Y18" s="31">
        <f>'[1]For-data-entry'!CX15</f>
        <v>73</v>
      </c>
      <c r="Z18" s="31">
        <f>'[1]For-data-entry'!CY15</f>
        <v>855</v>
      </c>
      <c r="AA18" s="31">
        <f>'[1]For-data-entry'!CZ15</f>
        <v>208</v>
      </c>
      <c r="AB18" s="31">
        <f>'[1]For-data-entry'!DA15</f>
        <v>339</v>
      </c>
      <c r="AC18" s="31">
        <f>'[1]For-data-entry'!DB15</f>
        <v>6097</v>
      </c>
      <c r="AD18" s="31">
        <f>'[1]For-data-entry'!DC15</f>
        <v>30375</v>
      </c>
    </row>
    <row r="19" spans="1:30" ht="30" customHeight="1">
      <c r="A19" s="98">
        <v>4</v>
      </c>
      <c r="B19" s="100" t="str">
        <f>'[1]For-data-entry'!B16</f>
        <v>Bank of India</v>
      </c>
      <c r="C19" s="31">
        <f>'[1]For-data-entry'!CB16</f>
        <v>201</v>
      </c>
      <c r="D19" s="31">
        <f>'[1]For-data-entry'!CC16</f>
        <v>1319</v>
      </c>
      <c r="E19" s="31">
        <f>'[1]For-data-entry'!CD16</f>
        <v>873</v>
      </c>
      <c r="F19" s="31">
        <f>'[1]For-data-entry'!CE16</f>
        <v>5801</v>
      </c>
      <c r="G19" s="31">
        <f>'[1]For-data-entry'!CF16</f>
        <v>1465</v>
      </c>
      <c r="H19" s="31">
        <f>'[1]For-data-entry'!CG16</f>
        <v>5806</v>
      </c>
      <c r="I19" s="31">
        <f>'[1]For-data-entry'!CH16</f>
        <v>5091</v>
      </c>
      <c r="J19" s="31">
        <f>'[1]For-data-entry'!CI16</f>
        <v>21327</v>
      </c>
      <c r="K19" s="31">
        <f>'[1]For-data-entry'!CJ16</f>
        <v>1</v>
      </c>
      <c r="L19" s="31">
        <f>'[1]For-data-entry'!CK16</f>
        <v>3</v>
      </c>
      <c r="M19" s="31">
        <f>'[1]For-data-entry'!CL16</f>
        <v>14</v>
      </c>
      <c r="N19" s="31">
        <f>'[1]For-data-entry'!CM16</f>
        <v>176</v>
      </c>
      <c r="O19" s="31">
        <f>'[1]For-data-entry'!CN16</f>
        <v>0</v>
      </c>
      <c r="P19" s="31">
        <f>'[1]For-data-entry'!CO16</f>
        <v>0</v>
      </c>
      <c r="Q19" s="31">
        <f>'[1]For-data-entry'!CP16</f>
        <v>0</v>
      </c>
      <c r="R19" s="31">
        <f>'[1]For-data-entry'!CQ16</f>
        <v>0</v>
      </c>
      <c r="S19" s="31">
        <f>'[1]For-data-entry'!CR16</f>
        <v>0</v>
      </c>
      <c r="T19" s="31">
        <f>'[1]For-data-entry'!CS16</f>
        <v>0</v>
      </c>
      <c r="U19" s="31">
        <f>'[1]For-data-entry'!CT16</f>
        <v>2</v>
      </c>
      <c r="V19" s="31">
        <f>'[1]For-data-entry'!CU16</f>
        <v>7852</v>
      </c>
      <c r="W19" s="31">
        <f>'[1]For-data-entry'!CV16</f>
        <v>30</v>
      </c>
      <c r="X19" s="31">
        <f>'[1]For-data-entry'!CW16</f>
        <v>1607</v>
      </c>
      <c r="Y19" s="31">
        <f>'[1]For-data-entry'!CX16</f>
        <v>106</v>
      </c>
      <c r="Z19" s="31">
        <f>'[1]For-data-entry'!CY16</f>
        <v>1675</v>
      </c>
      <c r="AA19" s="31">
        <f>'[1]For-data-entry'!CZ16</f>
        <v>1697</v>
      </c>
      <c r="AB19" s="31">
        <f>'[1]For-data-entry'!DA16</f>
        <v>8735</v>
      </c>
      <c r="AC19" s="31">
        <f>'[1]For-data-entry'!DB16</f>
        <v>6086</v>
      </c>
      <c r="AD19" s="31">
        <f>'[1]For-data-entry'!DC16</f>
        <v>36831</v>
      </c>
    </row>
    <row r="20" spans="1:30" ht="30" customHeight="1">
      <c r="A20" s="98">
        <v>5</v>
      </c>
      <c r="B20" s="100" t="str">
        <f>'[1]For-data-entry'!B17</f>
        <v>Bank of Maharastra</v>
      </c>
      <c r="C20" s="31">
        <f>'[1]For-data-entry'!CB17</f>
        <v>23</v>
      </c>
      <c r="D20" s="31">
        <f>'[1]For-data-entry'!CC17</f>
        <v>380</v>
      </c>
      <c r="E20" s="31">
        <f>'[1]For-data-entry'!CD17</f>
        <v>364</v>
      </c>
      <c r="F20" s="31">
        <f>'[1]For-data-entry'!CE17</f>
        <v>3403</v>
      </c>
      <c r="G20" s="31">
        <f>'[1]For-data-entry'!CF17</f>
        <v>151</v>
      </c>
      <c r="H20" s="31">
        <f>'[1]For-data-entry'!CG17</f>
        <v>1405</v>
      </c>
      <c r="I20" s="31">
        <f>'[1]For-data-entry'!CH17</f>
        <v>2436</v>
      </c>
      <c r="J20" s="31">
        <f>'[1]For-data-entry'!CI17</f>
        <v>10541</v>
      </c>
      <c r="K20" s="31">
        <f>'[1]For-data-entry'!CJ17</f>
        <v>0</v>
      </c>
      <c r="L20" s="31">
        <f>'[1]For-data-entry'!CK17</f>
        <v>0</v>
      </c>
      <c r="M20" s="31">
        <f>'[1]For-data-entry'!CL17</f>
        <v>28</v>
      </c>
      <c r="N20" s="31">
        <f>'[1]For-data-entry'!CM17</f>
        <v>133</v>
      </c>
      <c r="O20" s="31">
        <f>'[1]For-data-entry'!CN17</f>
        <v>0</v>
      </c>
      <c r="P20" s="31">
        <f>'[1]For-data-entry'!CO17</f>
        <v>0</v>
      </c>
      <c r="Q20" s="31">
        <f>'[1]For-data-entry'!CP17</f>
        <v>8</v>
      </c>
      <c r="R20" s="31">
        <f>'[1]For-data-entry'!CQ17</f>
        <v>30</v>
      </c>
      <c r="S20" s="31">
        <f>'[1]For-data-entry'!CR17</f>
        <v>0</v>
      </c>
      <c r="T20" s="31">
        <f>'[1]For-data-entry'!CS17</f>
        <v>0</v>
      </c>
      <c r="U20" s="31">
        <f>'[1]For-data-entry'!CT17</f>
        <v>3</v>
      </c>
      <c r="V20" s="31">
        <f>'[1]For-data-entry'!CU17</f>
        <v>55</v>
      </c>
      <c r="W20" s="31">
        <f>'[1]For-data-entry'!CV17</f>
        <v>6</v>
      </c>
      <c r="X20" s="31">
        <f>'[1]For-data-entry'!CW17</f>
        <v>850</v>
      </c>
      <c r="Y20" s="31">
        <f>'[1]For-data-entry'!CX17</f>
        <v>243</v>
      </c>
      <c r="Z20" s="31">
        <f>'[1]For-data-entry'!CY17</f>
        <v>7364</v>
      </c>
      <c r="AA20" s="31">
        <f>'[1]For-data-entry'!CZ17</f>
        <v>180</v>
      </c>
      <c r="AB20" s="31">
        <f>'[1]For-data-entry'!DA17</f>
        <v>2635</v>
      </c>
      <c r="AC20" s="31">
        <f>'[1]For-data-entry'!DB17</f>
        <v>3082</v>
      </c>
      <c r="AD20" s="31">
        <f>'[1]For-data-entry'!DC17</f>
        <v>21526</v>
      </c>
    </row>
    <row r="21" spans="1:30" ht="30" customHeight="1">
      <c r="A21" s="98">
        <v>6</v>
      </c>
      <c r="B21" s="100" t="str">
        <f>'[1]For-data-entry'!B18</f>
        <v>Central Bank of India</v>
      </c>
      <c r="C21" s="31">
        <f>'[1]For-data-entry'!CB18</f>
        <v>64</v>
      </c>
      <c r="D21" s="31">
        <f>'[1]For-data-entry'!CC18</f>
        <v>71</v>
      </c>
      <c r="E21" s="31">
        <f>'[1]For-data-entry'!CD18</f>
        <v>433</v>
      </c>
      <c r="F21" s="31">
        <f>'[1]For-data-entry'!CE18</f>
        <v>2717</v>
      </c>
      <c r="G21" s="31">
        <f>'[1]For-data-entry'!CF18</f>
        <v>141</v>
      </c>
      <c r="H21" s="31">
        <f>'[1]For-data-entry'!CG18</f>
        <v>582</v>
      </c>
      <c r="I21" s="31">
        <f>'[1]For-data-entry'!CH18</f>
        <v>2640</v>
      </c>
      <c r="J21" s="31">
        <f>'[1]For-data-entry'!CI18</f>
        <v>7269</v>
      </c>
      <c r="K21" s="31">
        <f>'[1]For-data-entry'!CJ18</f>
        <v>48</v>
      </c>
      <c r="L21" s="31">
        <f>'[1]For-data-entry'!CK18</f>
        <v>490</v>
      </c>
      <c r="M21" s="31">
        <f>'[1]For-data-entry'!CL18</f>
        <v>48</v>
      </c>
      <c r="N21" s="31">
        <f>'[1]For-data-entry'!CM18</f>
        <v>461</v>
      </c>
      <c r="O21" s="31">
        <f>'[1]For-data-entry'!CN18</f>
        <v>12</v>
      </c>
      <c r="P21" s="31">
        <f>'[1]For-data-entry'!CO18</f>
        <v>90</v>
      </c>
      <c r="Q21" s="31">
        <f>'[1]For-data-entry'!CP18</f>
        <v>12</v>
      </c>
      <c r="R21" s="31">
        <f>'[1]For-data-entry'!CQ18</f>
        <v>71</v>
      </c>
      <c r="S21" s="31">
        <f>'[1]For-data-entry'!CR18</f>
        <v>0</v>
      </c>
      <c r="T21" s="31">
        <f>'[1]For-data-entry'!CS18</f>
        <v>0</v>
      </c>
      <c r="U21" s="31">
        <f>'[1]For-data-entry'!CT18</f>
        <v>0</v>
      </c>
      <c r="V21" s="31">
        <f>'[1]For-data-entry'!CU18</f>
        <v>0</v>
      </c>
      <c r="W21" s="31">
        <f>'[1]For-data-entry'!CV18</f>
        <v>75</v>
      </c>
      <c r="X21" s="31">
        <f>'[1]For-data-entry'!CW18</f>
        <v>97</v>
      </c>
      <c r="Y21" s="31">
        <f>'[1]For-data-entry'!CX18</f>
        <v>75</v>
      </c>
      <c r="Z21" s="31">
        <f>'[1]For-data-entry'!CY18</f>
        <v>457</v>
      </c>
      <c r="AA21" s="31">
        <f>'[1]For-data-entry'!CZ18</f>
        <v>340</v>
      </c>
      <c r="AB21" s="31">
        <f>'[1]For-data-entry'!DA18</f>
        <v>1330</v>
      </c>
      <c r="AC21" s="31">
        <f>'[1]For-data-entry'!DB18</f>
        <v>3208</v>
      </c>
      <c r="AD21" s="31">
        <f>'[1]For-data-entry'!DC18</f>
        <v>10975</v>
      </c>
    </row>
    <row r="22" spans="1:30" ht="30" customHeight="1">
      <c r="A22" s="98">
        <v>7</v>
      </c>
      <c r="B22" s="100" t="str">
        <f>'[1]For-data-entry'!B19</f>
        <v>Dena Bank</v>
      </c>
      <c r="C22" s="31">
        <f>'[1]For-data-entry'!CB19</f>
        <v>57</v>
      </c>
      <c r="D22" s="31">
        <f>'[1]For-data-entry'!CC19</f>
        <v>122</v>
      </c>
      <c r="E22" s="31">
        <f>'[1]For-data-entry'!CD19</f>
        <v>118</v>
      </c>
      <c r="F22" s="31">
        <f>'[1]For-data-entry'!CE19</f>
        <v>344</v>
      </c>
      <c r="G22" s="31">
        <f>'[1]For-data-entry'!CF19</f>
        <v>120</v>
      </c>
      <c r="H22" s="31">
        <f>'[1]For-data-entry'!CG19</f>
        <v>156</v>
      </c>
      <c r="I22" s="31">
        <f>'[1]For-data-entry'!CH19</f>
        <v>208</v>
      </c>
      <c r="J22" s="31">
        <f>'[1]For-data-entry'!CI19</f>
        <v>430</v>
      </c>
      <c r="K22" s="31">
        <f>'[1]For-data-entry'!CJ19</f>
        <v>0</v>
      </c>
      <c r="L22" s="31">
        <f>'[1]For-data-entry'!CK19</f>
        <v>0</v>
      </c>
      <c r="M22" s="31">
        <f>'[1]For-data-entry'!CL19</f>
        <v>0</v>
      </c>
      <c r="N22" s="31">
        <f>'[1]For-data-entry'!CM19</f>
        <v>0</v>
      </c>
      <c r="O22" s="31">
        <f>'[1]For-data-entry'!CN19</f>
        <v>0</v>
      </c>
      <c r="P22" s="31">
        <f>'[1]For-data-entry'!CO19</f>
        <v>0</v>
      </c>
      <c r="Q22" s="31">
        <f>'[1]For-data-entry'!CP19</f>
        <v>0</v>
      </c>
      <c r="R22" s="31">
        <f>'[1]For-data-entry'!CQ19</f>
        <v>0</v>
      </c>
      <c r="S22" s="31">
        <f>'[1]For-data-entry'!CR19</f>
        <v>0</v>
      </c>
      <c r="T22" s="31">
        <f>'[1]For-data-entry'!CS19</f>
        <v>0</v>
      </c>
      <c r="U22" s="31">
        <f>'[1]For-data-entry'!CT19</f>
        <v>0</v>
      </c>
      <c r="V22" s="31">
        <f>'[1]For-data-entry'!CU19</f>
        <v>0</v>
      </c>
      <c r="W22" s="31">
        <f>'[1]For-data-entry'!CV19</f>
        <v>0</v>
      </c>
      <c r="X22" s="31">
        <f>'[1]For-data-entry'!CW19</f>
        <v>0</v>
      </c>
      <c r="Y22" s="31">
        <f>'[1]For-data-entry'!CX19</f>
        <v>0</v>
      </c>
      <c r="Z22" s="31">
        <f>'[1]For-data-entry'!CY19</f>
        <v>0</v>
      </c>
      <c r="AA22" s="31">
        <f>'[1]For-data-entry'!CZ19</f>
        <v>177</v>
      </c>
      <c r="AB22" s="31">
        <f>'[1]For-data-entry'!DA19</f>
        <v>278</v>
      </c>
      <c r="AC22" s="31">
        <f>'[1]For-data-entry'!DB19</f>
        <v>326</v>
      </c>
      <c r="AD22" s="31">
        <f>'[1]For-data-entry'!DC19</f>
        <v>774</v>
      </c>
    </row>
    <row r="23" spans="1:30" ht="30" customHeight="1">
      <c r="A23" s="98">
        <v>8</v>
      </c>
      <c r="B23" s="100" t="str">
        <f>'[1]For-data-entry'!B20</f>
        <v xml:space="preserve">Indian Bank </v>
      </c>
      <c r="C23" s="31">
        <f>'[1]For-data-entry'!CB20</f>
        <v>37</v>
      </c>
      <c r="D23" s="31">
        <f>'[1]For-data-entry'!CC20</f>
        <v>32</v>
      </c>
      <c r="E23" s="31">
        <f>'[1]For-data-entry'!CD20</f>
        <v>542</v>
      </c>
      <c r="F23" s="31">
        <f>'[1]For-data-entry'!CE20</f>
        <v>742</v>
      </c>
      <c r="G23" s="31">
        <f>'[1]For-data-entry'!CF20</f>
        <v>72</v>
      </c>
      <c r="H23" s="31">
        <f>'[1]For-data-entry'!CG20</f>
        <v>156</v>
      </c>
      <c r="I23" s="31">
        <f>'[1]For-data-entry'!CH20</f>
        <v>774</v>
      </c>
      <c r="J23" s="31">
        <f>'[1]For-data-entry'!CI20</f>
        <v>1864</v>
      </c>
      <c r="K23" s="31">
        <f>'[1]For-data-entry'!CJ20</f>
        <v>0</v>
      </c>
      <c r="L23" s="31">
        <f>'[1]For-data-entry'!CK20</f>
        <v>0</v>
      </c>
      <c r="M23" s="31">
        <f>'[1]For-data-entry'!CL20</f>
        <v>0</v>
      </c>
      <c r="N23" s="31">
        <f>'[1]For-data-entry'!CM20</f>
        <v>0</v>
      </c>
      <c r="O23" s="31">
        <f>'[1]For-data-entry'!CN20</f>
        <v>0</v>
      </c>
      <c r="P23" s="31">
        <f>'[1]For-data-entry'!CO20</f>
        <v>0</v>
      </c>
      <c r="Q23" s="31">
        <f>'[1]For-data-entry'!CP20</f>
        <v>0</v>
      </c>
      <c r="R23" s="31">
        <f>'[1]For-data-entry'!CQ20</f>
        <v>0</v>
      </c>
      <c r="S23" s="31">
        <f>'[1]For-data-entry'!CR20</f>
        <v>0</v>
      </c>
      <c r="T23" s="31">
        <f>'[1]For-data-entry'!CS20</f>
        <v>0</v>
      </c>
      <c r="U23" s="31">
        <f>'[1]For-data-entry'!CT20</f>
        <v>0</v>
      </c>
      <c r="V23" s="31">
        <f>'[1]For-data-entry'!CU20</f>
        <v>0</v>
      </c>
      <c r="W23" s="31">
        <f>'[1]For-data-entry'!CV20</f>
        <v>0</v>
      </c>
      <c r="X23" s="31">
        <f>'[1]For-data-entry'!CW20</f>
        <v>0</v>
      </c>
      <c r="Y23" s="31">
        <f>'[1]For-data-entry'!CX20</f>
        <v>0</v>
      </c>
      <c r="Z23" s="31">
        <f>'[1]For-data-entry'!CY20</f>
        <v>0</v>
      </c>
      <c r="AA23" s="31">
        <f>'[1]For-data-entry'!CZ20</f>
        <v>109</v>
      </c>
      <c r="AB23" s="31">
        <f>'[1]For-data-entry'!DA20</f>
        <v>188</v>
      </c>
      <c r="AC23" s="31">
        <f>'[1]For-data-entry'!DB20</f>
        <v>1316</v>
      </c>
      <c r="AD23" s="31">
        <f>'[1]For-data-entry'!DC20</f>
        <v>2606</v>
      </c>
    </row>
    <row r="24" spans="1:30" ht="30" customHeight="1">
      <c r="A24" s="98">
        <v>9</v>
      </c>
      <c r="B24" s="100" t="str">
        <f>'[1]For-data-entry'!B21</f>
        <v>Indian Overseas Bank</v>
      </c>
      <c r="C24" s="31">
        <f>'[1]For-data-entry'!CB21</f>
        <v>18</v>
      </c>
      <c r="D24" s="31">
        <f>'[1]For-data-entry'!CC21</f>
        <v>65</v>
      </c>
      <c r="E24" s="31">
        <f>'[1]For-data-entry'!CD21</f>
        <v>7668</v>
      </c>
      <c r="F24" s="31">
        <f>'[1]For-data-entry'!CE21</f>
        <v>10519</v>
      </c>
      <c r="G24" s="31">
        <f>'[1]For-data-entry'!CF21</f>
        <v>45</v>
      </c>
      <c r="H24" s="31">
        <f>'[1]For-data-entry'!CG21</f>
        <v>64</v>
      </c>
      <c r="I24" s="31">
        <f>'[1]For-data-entry'!CH21</f>
        <v>20532</v>
      </c>
      <c r="J24" s="31">
        <f>'[1]For-data-entry'!CI21</f>
        <v>31692</v>
      </c>
      <c r="K24" s="31">
        <f>'[1]For-data-entry'!CJ21</f>
        <v>0</v>
      </c>
      <c r="L24" s="31">
        <f>'[1]For-data-entry'!CK21</f>
        <v>0</v>
      </c>
      <c r="M24" s="31">
        <f>'[1]For-data-entry'!CL21</f>
        <v>3</v>
      </c>
      <c r="N24" s="31">
        <f>'[1]For-data-entry'!CM21</f>
        <v>25</v>
      </c>
      <c r="O24" s="31">
        <f>'[1]For-data-entry'!CN21</f>
        <v>0</v>
      </c>
      <c r="P24" s="31">
        <f>'[1]For-data-entry'!CO21</f>
        <v>0</v>
      </c>
      <c r="Q24" s="31">
        <f>'[1]For-data-entry'!CP21</f>
        <v>0</v>
      </c>
      <c r="R24" s="31">
        <f>'[1]For-data-entry'!CQ21</f>
        <v>0</v>
      </c>
      <c r="S24" s="31">
        <f>'[1]For-data-entry'!CR21</f>
        <v>0</v>
      </c>
      <c r="T24" s="31">
        <f>'[1]For-data-entry'!CS21</f>
        <v>0</v>
      </c>
      <c r="U24" s="31">
        <f>'[1]For-data-entry'!CT21</f>
        <v>7</v>
      </c>
      <c r="V24" s="31">
        <f>'[1]For-data-entry'!CU21</f>
        <v>6.9</v>
      </c>
      <c r="W24" s="31">
        <f>'[1]For-data-entry'!CV21</f>
        <v>0</v>
      </c>
      <c r="X24" s="31">
        <f>'[1]For-data-entry'!CW21</f>
        <v>0</v>
      </c>
      <c r="Y24" s="31">
        <f>'[1]For-data-entry'!CX21</f>
        <v>0</v>
      </c>
      <c r="Z24" s="31">
        <f>'[1]For-data-entry'!CY21</f>
        <v>0</v>
      </c>
      <c r="AA24" s="31">
        <f>'[1]For-data-entry'!CZ21</f>
        <v>63</v>
      </c>
      <c r="AB24" s="31">
        <f>'[1]For-data-entry'!DA21</f>
        <v>129</v>
      </c>
      <c r="AC24" s="31">
        <f>'[1]For-data-entry'!DB21</f>
        <v>28210</v>
      </c>
      <c r="AD24" s="31">
        <f>'[1]For-data-entry'!DC21</f>
        <v>42242.9</v>
      </c>
    </row>
    <row r="25" spans="1:30" ht="30" customHeight="1">
      <c r="A25" s="98">
        <v>10</v>
      </c>
      <c r="B25" s="100" t="str">
        <f>'[1]For-data-entry'!B22</f>
        <v>Oriental Bank of Commerce</v>
      </c>
      <c r="C25" s="31">
        <f>'[1]For-data-entry'!CB22</f>
        <v>58</v>
      </c>
      <c r="D25" s="31">
        <f>'[1]For-data-entry'!CC22</f>
        <v>447.6</v>
      </c>
      <c r="E25" s="31">
        <f>'[1]For-data-entry'!CD22</f>
        <v>535</v>
      </c>
      <c r="F25" s="31">
        <f>'[1]For-data-entry'!CE22</f>
        <v>3749.4</v>
      </c>
      <c r="G25" s="31">
        <f>'[1]For-data-entry'!CF22</f>
        <v>92</v>
      </c>
      <c r="H25" s="31">
        <f>'[1]For-data-entry'!CG22</f>
        <v>688.64</v>
      </c>
      <c r="I25" s="31">
        <f>'[1]For-data-entry'!CH22</f>
        <v>1313</v>
      </c>
      <c r="J25" s="31">
        <f>'[1]For-data-entry'!CI22</f>
        <v>6101.27</v>
      </c>
      <c r="K25" s="31">
        <f>'[1]For-data-entry'!CJ22</f>
        <v>4</v>
      </c>
      <c r="L25" s="31">
        <f>'[1]For-data-entry'!CK22</f>
        <v>28.61</v>
      </c>
      <c r="M25" s="31">
        <f>'[1]For-data-entry'!CL22</f>
        <v>18</v>
      </c>
      <c r="N25" s="31">
        <f>'[1]For-data-entry'!CM22</f>
        <v>106.31</v>
      </c>
      <c r="O25" s="31">
        <f>'[1]For-data-entry'!CN22</f>
        <v>0</v>
      </c>
      <c r="P25" s="31">
        <f>'[1]For-data-entry'!CO22</f>
        <v>0</v>
      </c>
      <c r="Q25" s="31">
        <f>'[1]For-data-entry'!CP22</f>
        <v>1</v>
      </c>
      <c r="R25" s="31">
        <f>'[1]For-data-entry'!CQ22</f>
        <v>9.43</v>
      </c>
      <c r="S25" s="31">
        <f>'[1]For-data-entry'!CR22</f>
        <v>0</v>
      </c>
      <c r="T25" s="31">
        <f>'[1]For-data-entry'!CS22</f>
        <v>0</v>
      </c>
      <c r="U25" s="31">
        <f>'[1]For-data-entry'!CT22</f>
        <v>0</v>
      </c>
      <c r="V25" s="31">
        <f>'[1]For-data-entry'!CU22</f>
        <v>0</v>
      </c>
      <c r="W25" s="31">
        <f>'[1]For-data-entry'!CV22</f>
        <v>1</v>
      </c>
      <c r="X25" s="31">
        <f>'[1]For-data-entry'!CW22</f>
        <v>22.05</v>
      </c>
      <c r="Y25" s="31">
        <f>'[1]For-data-entry'!CX22</f>
        <v>14</v>
      </c>
      <c r="Z25" s="31">
        <f>'[1]For-data-entry'!CY22</f>
        <v>89.7</v>
      </c>
      <c r="AA25" s="31">
        <f>'[1]For-data-entry'!CZ22</f>
        <v>155</v>
      </c>
      <c r="AB25" s="31">
        <f>'[1]For-data-entry'!DA22</f>
        <v>1186.8999999999999</v>
      </c>
      <c r="AC25" s="31">
        <f>'[1]For-data-entry'!DB22</f>
        <v>1881</v>
      </c>
      <c r="AD25" s="31">
        <f>'[1]For-data-entry'!DC22</f>
        <v>10056.11</v>
      </c>
    </row>
    <row r="26" spans="1:30" ht="30" customHeight="1">
      <c r="A26" s="98">
        <v>11</v>
      </c>
      <c r="B26" s="100" t="str">
        <f>'[1]For-data-entry'!B23</f>
        <v>Punjab National Bank</v>
      </c>
      <c r="C26" s="31">
        <f>'[1]For-data-entry'!CB23</f>
        <v>96</v>
      </c>
      <c r="D26" s="31">
        <f>'[1]For-data-entry'!CC23</f>
        <v>516</v>
      </c>
      <c r="E26" s="31">
        <f>'[1]For-data-entry'!CD23</f>
        <v>679</v>
      </c>
      <c r="F26" s="31">
        <f>'[1]For-data-entry'!CE23</f>
        <v>3276.989</v>
      </c>
      <c r="G26" s="31">
        <f>'[1]For-data-entry'!CF23</f>
        <v>843</v>
      </c>
      <c r="H26" s="31">
        <f>'[1]For-data-entry'!CG23</f>
        <v>1749.34</v>
      </c>
      <c r="I26" s="31">
        <f>'[1]For-data-entry'!CH23</f>
        <v>3593</v>
      </c>
      <c r="J26" s="31">
        <f>'[1]For-data-entry'!CI23</f>
        <v>10129.17</v>
      </c>
      <c r="K26" s="31">
        <f>'[1]For-data-entry'!CJ23</f>
        <v>22</v>
      </c>
      <c r="L26" s="31">
        <f>'[1]For-data-entry'!CK23</f>
        <v>229</v>
      </c>
      <c r="M26" s="31">
        <f>'[1]For-data-entry'!CL23</f>
        <v>67</v>
      </c>
      <c r="N26" s="31">
        <f>'[1]For-data-entry'!CM23</f>
        <v>557.07000000000005</v>
      </c>
      <c r="O26" s="31">
        <f>'[1]For-data-entry'!CN23</f>
        <v>1</v>
      </c>
      <c r="P26" s="31">
        <f>'[1]For-data-entry'!CO23</f>
        <v>0.96</v>
      </c>
      <c r="Q26" s="31">
        <f>'[1]For-data-entry'!CP23</f>
        <v>2</v>
      </c>
      <c r="R26" s="31">
        <f>'[1]For-data-entry'!CQ23</f>
        <v>1.63</v>
      </c>
      <c r="S26" s="31">
        <f>'[1]For-data-entry'!CR23</f>
        <v>0</v>
      </c>
      <c r="T26" s="31">
        <f>'[1]For-data-entry'!CS23</f>
        <v>0</v>
      </c>
      <c r="U26" s="31">
        <f>'[1]For-data-entry'!CT23</f>
        <v>0</v>
      </c>
      <c r="V26" s="31">
        <f>'[1]For-data-entry'!CU23</f>
        <v>0</v>
      </c>
      <c r="W26" s="31">
        <f>'[1]For-data-entry'!CV23</f>
        <v>6</v>
      </c>
      <c r="X26" s="31">
        <f>'[1]For-data-entry'!CW23</f>
        <v>264</v>
      </c>
      <c r="Y26" s="31">
        <f>'[1]For-data-entry'!CX23</f>
        <v>107</v>
      </c>
      <c r="Z26" s="31">
        <f>'[1]For-data-entry'!CY23</f>
        <v>8465.7000000000007</v>
      </c>
      <c r="AA26" s="31">
        <f>'[1]For-data-entry'!CZ23</f>
        <v>968</v>
      </c>
      <c r="AB26" s="31">
        <f>'[1]For-data-entry'!DA23</f>
        <v>2759.3</v>
      </c>
      <c r="AC26" s="31">
        <f>'[1]For-data-entry'!DB23</f>
        <v>4448</v>
      </c>
      <c r="AD26" s="31">
        <f>'[1]For-data-entry'!DC23</f>
        <v>22430.559000000001</v>
      </c>
    </row>
    <row r="27" spans="1:30" ht="30" customHeight="1">
      <c r="A27" s="98">
        <v>12</v>
      </c>
      <c r="B27" s="100" t="str">
        <f>'[1]For-data-entry'!B24</f>
        <v>Punjab and Synd Bank</v>
      </c>
      <c r="C27" s="31">
        <f>'[1]For-data-entry'!CB24</f>
        <v>7</v>
      </c>
      <c r="D27" s="31">
        <f>'[1]For-data-entry'!CC24</f>
        <v>82</v>
      </c>
      <c r="E27" s="31">
        <f>'[1]For-data-entry'!CD24</f>
        <v>17</v>
      </c>
      <c r="F27" s="31">
        <f>'[1]For-data-entry'!CE24</f>
        <v>207</v>
      </c>
      <c r="G27" s="31">
        <f>'[1]For-data-entry'!CF24</f>
        <v>43</v>
      </c>
      <c r="H27" s="31">
        <f>'[1]For-data-entry'!CG24</f>
        <v>287</v>
      </c>
      <c r="I27" s="31">
        <f>'[1]For-data-entry'!CH24</f>
        <v>427</v>
      </c>
      <c r="J27" s="31">
        <f>'[1]For-data-entry'!CI24</f>
        <v>3340</v>
      </c>
      <c r="K27" s="31">
        <f>'[1]For-data-entry'!CJ24</f>
        <v>0</v>
      </c>
      <c r="L27" s="31">
        <f>'[1]For-data-entry'!CK24</f>
        <v>0</v>
      </c>
      <c r="M27" s="31">
        <f>'[1]For-data-entry'!CL24</f>
        <v>0</v>
      </c>
      <c r="N27" s="31">
        <f>'[1]For-data-entry'!CM24</f>
        <v>0</v>
      </c>
      <c r="O27" s="31">
        <f>'[1]For-data-entry'!CN24</f>
        <v>0</v>
      </c>
      <c r="P27" s="31">
        <f>'[1]For-data-entry'!CO24</f>
        <v>0</v>
      </c>
      <c r="Q27" s="31">
        <f>'[1]For-data-entry'!CP24</f>
        <v>0</v>
      </c>
      <c r="R27" s="31">
        <f>'[1]For-data-entry'!CQ24</f>
        <v>0</v>
      </c>
      <c r="S27" s="31">
        <f>'[1]For-data-entry'!CR24</f>
        <v>0</v>
      </c>
      <c r="T27" s="31">
        <f>'[1]For-data-entry'!CS24</f>
        <v>0</v>
      </c>
      <c r="U27" s="31">
        <f>'[1]For-data-entry'!CT24</f>
        <v>0</v>
      </c>
      <c r="V27" s="31">
        <f>'[1]For-data-entry'!CU24</f>
        <v>0</v>
      </c>
      <c r="W27" s="31">
        <f>'[1]For-data-entry'!CV24</f>
        <v>0</v>
      </c>
      <c r="X27" s="31">
        <f>'[1]For-data-entry'!CW24</f>
        <v>0</v>
      </c>
      <c r="Y27" s="31">
        <f>'[1]For-data-entry'!CX24</f>
        <v>0</v>
      </c>
      <c r="Z27" s="31">
        <f>'[1]For-data-entry'!CY24</f>
        <v>0</v>
      </c>
      <c r="AA27" s="31">
        <f>'[1]For-data-entry'!CZ24</f>
        <v>50</v>
      </c>
      <c r="AB27" s="31">
        <f>'[1]For-data-entry'!DA24</f>
        <v>369</v>
      </c>
      <c r="AC27" s="31">
        <f>'[1]For-data-entry'!DB24</f>
        <v>444</v>
      </c>
      <c r="AD27" s="31">
        <f>'[1]For-data-entry'!DC24</f>
        <v>3547</v>
      </c>
    </row>
    <row r="28" spans="1:30" ht="30" customHeight="1">
      <c r="A28" s="98">
        <v>13</v>
      </c>
      <c r="B28" s="100" t="str">
        <f>'[1]For-data-entry'!B25</f>
        <v>UCO Bank</v>
      </c>
      <c r="C28" s="31">
        <f>'[1]For-data-entry'!CB25</f>
        <v>140</v>
      </c>
      <c r="D28" s="31">
        <f>'[1]For-data-entry'!CC25</f>
        <v>118</v>
      </c>
      <c r="E28" s="31">
        <f>'[1]For-data-entry'!CD25</f>
        <v>465</v>
      </c>
      <c r="F28" s="31">
        <f>'[1]For-data-entry'!CE25</f>
        <v>3952</v>
      </c>
      <c r="G28" s="31">
        <f>'[1]For-data-entry'!CF25</f>
        <v>79</v>
      </c>
      <c r="H28" s="31">
        <f>'[1]For-data-entry'!CG25</f>
        <v>98</v>
      </c>
      <c r="I28" s="31">
        <f>'[1]For-data-entry'!CH25</f>
        <v>3701</v>
      </c>
      <c r="J28" s="31">
        <f>'[1]For-data-entry'!CI25</f>
        <v>10200</v>
      </c>
      <c r="K28" s="31">
        <f>'[1]For-data-entry'!CJ25</f>
        <v>4</v>
      </c>
      <c r="L28" s="31">
        <f>'[1]For-data-entry'!CK25</f>
        <v>2</v>
      </c>
      <c r="M28" s="31">
        <f>'[1]For-data-entry'!CL25</f>
        <v>42</v>
      </c>
      <c r="N28" s="31">
        <f>'[1]For-data-entry'!CM25</f>
        <v>157</v>
      </c>
      <c r="O28" s="31">
        <f>'[1]For-data-entry'!CN25</f>
        <v>3</v>
      </c>
      <c r="P28" s="31">
        <f>'[1]For-data-entry'!CO25</f>
        <v>2</v>
      </c>
      <c r="Q28" s="31">
        <f>'[1]For-data-entry'!CP25</f>
        <v>22</v>
      </c>
      <c r="R28" s="31">
        <f>'[1]For-data-entry'!CQ25</f>
        <v>42</v>
      </c>
      <c r="S28" s="31">
        <f>'[1]For-data-entry'!CR25</f>
        <v>0</v>
      </c>
      <c r="T28" s="31">
        <f>'[1]For-data-entry'!CS25</f>
        <v>0</v>
      </c>
      <c r="U28" s="31">
        <f>'[1]For-data-entry'!CT25</f>
        <v>0</v>
      </c>
      <c r="V28" s="31">
        <f>'[1]For-data-entry'!CU25</f>
        <v>0</v>
      </c>
      <c r="W28" s="31">
        <f>'[1]For-data-entry'!CV25</f>
        <v>0</v>
      </c>
      <c r="X28" s="31">
        <f>'[1]For-data-entry'!CW25</f>
        <v>0</v>
      </c>
      <c r="Y28" s="31">
        <f>'[1]For-data-entry'!CX25</f>
        <v>0</v>
      </c>
      <c r="Z28" s="31">
        <f>'[1]For-data-entry'!CY25</f>
        <v>0</v>
      </c>
      <c r="AA28" s="31">
        <f>'[1]For-data-entry'!CZ25</f>
        <v>226</v>
      </c>
      <c r="AB28" s="31">
        <f>'[1]For-data-entry'!DA25</f>
        <v>220</v>
      </c>
      <c r="AC28" s="31">
        <f>'[1]For-data-entry'!DB25</f>
        <v>4230</v>
      </c>
      <c r="AD28" s="31">
        <f>'[1]For-data-entry'!DC25</f>
        <v>14351</v>
      </c>
    </row>
    <row r="29" spans="1:30" ht="30" customHeight="1">
      <c r="A29" s="98">
        <v>14</v>
      </c>
      <c r="B29" s="100" t="str">
        <f>'[1]For-data-entry'!B26</f>
        <v>Union Bank Of India</v>
      </c>
      <c r="C29" s="31">
        <f>'[1]For-data-entry'!CB26</f>
        <v>338</v>
      </c>
      <c r="D29" s="31">
        <f>'[1]For-data-entry'!CC26</f>
        <v>2138.4</v>
      </c>
      <c r="E29" s="31">
        <f>'[1]For-data-entry'!CD26</f>
        <v>338</v>
      </c>
      <c r="F29" s="31">
        <f>'[1]For-data-entry'!CE26</f>
        <v>2138.4</v>
      </c>
      <c r="G29" s="31">
        <f>'[1]For-data-entry'!CF26</f>
        <v>925</v>
      </c>
      <c r="H29" s="31">
        <f>'[1]For-data-entry'!CG26</f>
        <v>5278.87</v>
      </c>
      <c r="I29" s="31">
        <f>'[1]For-data-entry'!CH26</f>
        <v>925</v>
      </c>
      <c r="J29" s="31">
        <f>'[1]For-data-entry'!CI26</f>
        <v>5287.87</v>
      </c>
      <c r="K29" s="31">
        <f>'[1]For-data-entry'!CJ26</f>
        <v>1</v>
      </c>
      <c r="L29" s="31">
        <f>'[1]For-data-entry'!CK26</f>
        <v>180.81</v>
      </c>
      <c r="M29" s="31">
        <f>'[1]For-data-entry'!CL26</f>
        <v>1</v>
      </c>
      <c r="N29" s="31">
        <f>'[1]For-data-entry'!CM26</f>
        <v>180.81</v>
      </c>
      <c r="O29" s="31">
        <f>'[1]For-data-entry'!CN26</f>
        <v>3005</v>
      </c>
      <c r="P29" s="31">
        <f>'[1]For-data-entry'!CO26</f>
        <v>5801.36</v>
      </c>
      <c r="Q29" s="31">
        <f>'[1]For-data-entry'!CP26</f>
        <v>3005</v>
      </c>
      <c r="R29" s="31">
        <f>'[1]For-data-entry'!CQ26</f>
        <v>5801.36</v>
      </c>
      <c r="S29" s="31">
        <f>'[1]For-data-entry'!CR26</f>
        <v>0</v>
      </c>
      <c r="T29" s="31">
        <f>'[1]For-data-entry'!CS26</f>
        <v>0</v>
      </c>
      <c r="U29" s="31">
        <f>'[1]For-data-entry'!CT26</f>
        <v>0</v>
      </c>
      <c r="V29" s="31">
        <f>'[1]For-data-entry'!CU26</f>
        <v>0</v>
      </c>
      <c r="W29" s="31">
        <f>'[1]For-data-entry'!CV26</f>
        <v>73</v>
      </c>
      <c r="X29" s="31">
        <f>'[1]For-data-entry'!CW26</f>
        <v>2479.14</v>
      </c>
      <c r="Y29" s="31">
        <f>'[1]For-data-entry'!CX26</f>
        <v>72</v>
      </c>
      <c r="Z29" s="31">
        <f>'[1]For-data-entry'!CY26</f>
        <v>2298.33</v>
      </c>
      <c r="AA29" s="31">
        <f>'[1]For-data-entry'!CZ26</f>
        <v>4342</v>
      </c>
      <c r="AB29" s="31">
        <f>'[1]For-data-entry'!DA26</f>
        <v>15878.58</v>
      </c>
      <c r="AC29" s="31">
        <f>'[1]For-data-entry'!DB26</f>
        <v>4341</v>
      </c>
      <c r="AD29" s="31">
        <f>'[1]For-data-entry'!DC26</f>
        <v>15706.77</v>
      </c>
    </row>
    <row r="30" spans="1:30" ht="30" customHeight="1">
      <c r="A30" s="98">
        <v>15</v>
      </c>
      <c r="B30" s="100" t="str">
        <f>'[1]For-data-entry'!B27</f>
        <v>United Bank of India</v>
      </c>
      <c r="C30" s="31">
        <f>'[1]For-data-entry'!CB27</f>
        <v>9</v>
      </c>
      <c r="D30" s="31">
        <f>'[1]For-data-entry'!CC27</f>
        <v>108.41</v>
      </c>
      <c r="E30" s="31">
        <f>'[1]For-data-entry'!CD27</f>
        <v>52</v>
      </c>
      <c r="F30" s="31">
        <f>'[1]For-data-entry'!CE27</f>
        <v>457.86</v>
      </c>
      <c r="G30" s="31">
        <f>'[1]For-data-entry'!CF27</f>
        <v>38</v>
      </c>
      <c r="H30" s="31">
        <f>'[1]For-data-entry'!CG27</f>
        <v>238.44</v>
      </c>
      <c r="I30" s="31">
        <f>'[1]For-data-entry'!CH27</f>
        <v>285</v>
      </c>
      <c r="J30" s="31">
        <f>'[1]For-data-entry'!CI27</f>
        <v>4110.8999999999996</v>
      </c>
      <c r="K30" s="31">
        <f>'[1]For-data-entry'!CJ27</f>
        <v>0</v>
      </c>
      <c r="L30" s="31">
        <f>'[1]For-data-entry'!CK27</f>
        <v>0</v>
      </c>
      <c r="M30" s="31">
        <f>'[1]For-data-entry'!CL27</f>
        <v>1</v>
      </c>
      <c r="N30" s="31">
        <f>'[1]For-data-entry'!CM27</f>
        <v>20.14</v>
      </c>
      <c r="O30" s="31">
        <f>'[1]For-data-entry'!CN27</f>
        <v>0</v>
      </c>
      <c r="P30" s="31">
        <f>'[1]For-data-entry'!CO27</f>
        <v>0</v>
      </c>
      <c r="Q30" s="31">
        <f>'[1]For-data-entry'!CP27</f>
        <v>0</v>
      </c>
      <c r="R30" s="31">
        <f>'[1]For-data-entry'!CQ27</f>
        <v>0</v>
      </c>
      <c r="S30" s="31">
        <f>'[1]For-data-entry'!CR27</f>
        <v>0</v>
      </c>
      <c r="T30" s="31">
        <f>'[1]For-data-entry'!CS27</f>
        <v>0</v>
      </c>
      <c r="U30" s="31">
        <f>'[1]For-data-entry'!CT27</f>
        <v>2</v>
      </c>
      <c r="V30" s="31">
        <f>'[1]For-data-entry'!CU27</f>
        <v>0.55000000000000004</v>
      </c>
      <c r="W30" s="31">
        <f>'[1]For-data-entry'!CV27</f>
        <v>0</v>
      </c>
      <c r="X30" s="31">
        <f>'[1]For-data-entry'!CW27</f>
        <v>0</v>
      </c>
      <c r="Y30" s="31">
        <f>'[1]For-data-entry'!CX27</f>
        <v>0</v>
      </c>
      <c r="Z30" s="31">
        <f>'[1]For-data-entry'!CY27</f>
        <v>0</v>
      </c>
      <c r="AA30" s="31">
        <f>'[1]For-data-entry'!CZ27</f>
        <v>47</v>
      </c>
      <c r="AB30" s="31">
        <f>'[1]For-data-entry'!DA27</f>
        <v>346.85</v>
      </c>
      <c r="AC30" s="31">
        <f>'[1]For-data-entry'!DB27</f>
        <v>340</v>
      </c>
      <c r="AD30" s="31">
        <f>'[1]For-data-entry'!DC27</f>
        <v>4589.45</v>
      </c>
    </row>
    <row r="31" spans="1:30" ht="30" customHeight="1">
      <c r="A31" s="98">
        <v>16</v>
      </c>
      <c r="B31" s="100" t="str">
        <f>'[1]For-data-entry'!B28</f>
        <v>IDBI Bank</v>
      </c>
      <c r="C31" s="31">
        <f>'[1]For-data-entry'!CB28</f>
        <v>512</v>
      </c>
      <c r="D31" s="31">
        <f>'[1]For-data-entry'!CC28</f>
        <v>3664.67</v>
      </c>
      <c r="E31" s="31">
        <f>'[1]For-data-entry'!CD28</f>
        <v>1689</v>
      </c>
      <c r="F31" s="31">
        <f>'[1]For-data-entry'!CE28</f>
        <v>8037.99</v>
      </c>
      <c r="G31" s="31">
        <f>'[1]For-data-entry'!CF28</f>
        <v>2750</v>
      </c>
      <c r="H31" s="31">
        <f>'[1]For-data-entry'!CG28</f>
        <v>10141.77</v>
      </c>
      <c r="I31" s="31">
        <f>'[1]For-data-entry'!CH28</f>
        <v>3964</v>
      </c>
      <c r="J31" s="31">
        <f>'[1]For-data-entry'!CI28</f>
        <v>13128.43</v>
      </c>
      <c r="K31" s="31">
        <f>'[1]For-data-entry'!CJ28</f>
        <v>7</v>
      </c>
      <c r="L31" s="31">
        <f>'[1]For-data-entry'!CK28</f>
        <v>108.46</v>
      </c>
      <c r="M31" s="31">
        <f>'[1]For-data-entry'!CL28</f>
        <v>52</v>
      </c>
      <c r="N31" s="31">
        <f>'[1]For-data-entry'!CM28</f>
        <v>729</v>
      </c>
      <c r="O31" s="31">
        <f>'[1]For-data-entry'!CN28</f>
        <v>1</v>
      </c>
      <c r="P31" s="31">
        <f>'[1]For-data-entry'!CO28</f>
        <v>1.3</v>
      </c>
      <c r="Q31" s="31">
        <f>'[1]For-data-entry'!CP28</f>
        <v>3</v>
      </c>
      <c r="R31" s="31">
        <f>'[1]For-data-entry'!CQ28</f>
        <v>5.3</v>
      </c>
      <c r="S31" s="31">
        <f>'[1]For-data-entry'!CR28</f>
        <v>1</v>
      </c>
      <c r="T31" s="31">
        <f>'[1]For-data-entry'!CS28</f>
        <v>3</v>
      </c>
      <c r="U31" s="31">
        <f>'[1]For-data-entry'!CT28</f>
        <v>2</v>
      </c>
      <c r="V31" s="31">
        <f>'[1]For-data-entry'!CU28</f>
        <v>0</v>
      </c>
      <c r="W31" s="31">
        <f>'[1]For-data-entry'!CV28</f>
        <v>130</v>
      </c>
      <c r="X31" s="31">
        <f>'[1]For-data-entry'!CW28</f>
        <v>1386.42</v>
      </c>
      <c r="Y31" s="31">
        <f>'[1]For-data-entry'!CX28</f>
        <v>241</v>
      </c>
      <c r="Z31" s="31">
        <f>'[1]For-data-entry'!CY28</f>
        <v>1856.88</v>
      </c>
      <c r="AA31" s="31">
        <f>'[1]For-data-entry'!CZ28</f>
        <v>3401</v>
      </c>
      <c r="AB31" s="31">
        <f>'[1]For-data-entry'!DA28</f>
        <v>15305.619999999999</v>
      </c>
      <c r="AC31" s="31">
        <f>'[1]For-data-entry'!DB28</f>
        <v>5951</v>
      </c>
      <c r="AD31" s="31">
        <f>'[1]For-data-entry'!DC28</f>
        <v>23757.599999999999</v>
      </c>
    </row>
    <row r="32" spans="1:30" ht="30" customHeight="1">
      <c r="A32" s="96"/>
      <c r="B32" s="95" t="s">
        <v>37</v>
      </c>
      <c r="C32" s="34">
        <f>'[1]For-data-entry'!CB29</f>
        <v>1780</v>
      </c>
      <c r="D32" s="34">
        <f>'[1]For-data-entry'!CC29</f>
        <v>9792.1</v>
      </c>
      <c r="E32" s="34">
        <f>'[1]For-data-entry'!CD29</f>
        <v>16359</v>
      </c>
      <c r="F32" s="34">
        <f>'[1]For-data-entry'!CE29</f>
        <v>59287.258999999998</v>
      </c>
      <c r="G32" s="34">
        <f>'[1]For-data-entry'!CF29</f>
        <v>7382</v>
      </c>
      <c r="H32" s="34">
        <f>'[1]For-data-entry'!CG29</f>
        <v>28135.559999999998</v>
      </c>
      <c r="I32" s="34">
        <f>'[1]For-data-entry'!CH29</f>
        <v>53601</v>
      </c>
      <c r="J32" s="34">
        <f>'[1]For-data-entry'!CI29</f>
        <v>155596.51999999999</v>
      </c>
      <c r="K32" s="34">
        <f>'[1]For-data-entry'!CJ29</f>
        <v>99</v>
      </c>
      <c r="L32" s="34">
        <f>'[1]For-data-entry'!CK29</f>
        <v>1063.8800000000001</v>
      </c>
      <c r="M32" s="34">
        <f>'[1]For-data-entry'!CL29</f>
        <v>421</v>
      </c>
      <c r="N32" s="34">
        <f>'[1]For-data-entry'!CM29</f>
        <v>3397.02</v>
      </c>
      <c r="O32" s="34">
        <f>'[1]For-data-entry'!CN29</f>
        <v>3024</v>
      </c>
      <c r="P32" s="34">
        <f>'[1]For-data-entry'!CO29</f>
        <v>5897.84</v>
      </c>
      <c r="Q32" s="34">
        <f>'[1]For-data-entry'!CP29</f>
        <v>3083</v>
      </c>
      <c r="R32" s="34">
        <f>'[1]For-data-entry'!CQ29</f>
        <v>6131.93</v>
      </c>
      <c r="S32" s="34">
        <f>'[1]For-data-entry'!CR29</f>
        <v>1</v>
      </c>
      <c r="T32" s="34">
        <f>'[1]For-data-entry'!CS29</f>
        <v>3</v>
      </c>
      <c r="U32" s="34">
        <f>'[1]For-data-entry'!CT29</f>
        <v>18</v>
      </c>
      <c r="V32" s="34">
        <f>'[1]For-data-entry'!CU29</f>
        <v>8035.47</v>
      </c>
      <c r="W32" s="34">
        <f>'[1]For-data-entry'!CV29</f>
        <v>328</v>
      </c>
      <c r="X32" s="34">
        <f>'[1]For-data-entry'!CW29</f>
        <v>6744.08</v>
      </c>
      <c r="Y32" s="34">
        <f>'[1]For-data-entry'!CX29</f>
        <v>973</v>
      </c>
      <c r="Z32" s="34">
        <f>'[1]For-data-entry'!CY29</f>
        <v>23445.140000000003</v>
      </c>
      <c r="AA32" s="34">
        <f>'[1]For-data-entry'!CZ29</f>
        <v>12614</v>
      </c>
      <c r="AB32" s="34">
        <f>'[1]For-data-entry'!DA29</f>
        <v>51636.459999999992</v>
      </c>
      <c r="AC32" s="34">
        <f>'[1]For-data-entry'!DB29</f>
        <v>74455</v>
      </c>
      <c r="AD32" s="34">
        <f>'[1]For-data-entry'!DC29</f>
        <v>255893.33900000004</v>
      </c>
    </row>
    <row r="33" spans="1:30" ht="20.100000000000001" customHeight="1">
      <c r="A33" s="90"/>
      <c r="B33" s="89"/>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1:30">
      <c r="A34" s="107"/>
      <c r="B34" s="10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1:30" ht="23.1" customHeight="1">
      <c r="A35" s="345" t="s">
        <v>35</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c r="AB35" s="345"/>
      <c r="AC35" s="345"/>
      <c r="AD35" s="345"/>
    </row>
    <row r="36" spans="1:30" ht="23.1" customHeight="1">
      <c r="A36" s="345" t="s">
        <v>52</v>
      </c>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row>
    <row r="37" spans="1:30" ht="20.100000000000001" customHeight="1">
      <c r="A37" s="345" t="s">
        <v>81</v>
      </c>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row>
    <row r="38" spans="1:30" ht="20.100000000000001" customHeight="1">
      <c r="A38" s="104"/>
      <c r="B38" s="104"/>
      <c r="C38" s="104"/>
      <c r="D38" s="104"/>
      <c r="E38" s="104"/>
      <c r="F38" s="104"/>
      <c r="G38" s="104"/>
      <c r="H38" s="104"/>
      <c r="I38" s="104"/>
      <c r="J38" s="104"/>
      <c r="K38" s="104"/>
      <c r="L38" s="104"/>
      <c r="M38" s="104"/>
      <c r="N38" s="104"/>
      <c r="O38" s="104"/>
      <c r="P38" s="104"/>
      <c r="Q38" s="104"/>
      <c r="R38" s="104"/>
      <c r="S38" s="104"/>
      <c r="T38" s="105"/>
      <c r="U38" s="104"/>
      <c r="V38" s="105"/>
      <c r="W38" s="104"/>
      <c r="X38" s="104"/>
      <c r="Y38" s="104"/>
      <c r="Z38" s="104"/>
      <c r="AA38" s="104"/>
      <c r="AB38" s="104"/>
      <c r="AC38" s="104"/>
      <c r="AD38" s="104"/>
    </row>
    <row r="39" spans="1:30" ht="32.25" customHeight="1">
      <c r="A39" s="349" t="s">
        <v>67</v>
      </c>
      <c r="B39" s="352" t="s">
        <v>28</v>
      </c>
      <c r="C39" s="344" t="s">
        <v>80</v>
      </c>
      <c r="D39" s="341"/>
      <c r="E39" s="341"/>
      <c r="F39" s="341"/>
      <c r="G39" s="341" t="s">
        <v>79</v>
      </c>
      <c r="H39" s="341"/>
      <c r="I39" s="341"/>
      <c r="J39" s="341"/>
      <c r="K39" s="341" t="s">
        <v>78</v>
      </c>
      <c r="L39" s="341"/>
      <c r="M39" s="341"/>
      <c r="N39" s="341"/>
      <c r="O39" s="341" t="s">
        <v>77</v>
      </c>
      <c r="P39" s="341"/>
      <c r="Q39" s="341"/>
      <c r="R39" s="341"/>
      <c r="S39" s="341" t="s">
        <v>76</v>
      </c>
      <c r="T39" s="341"/>
      <c r="U39" s="341"/>
      <c r="V39" s="341"/>
      <c r="W39" s="342" t="s">
        <v>75</v>
      </c>
      <c r="X39" s="343"/>
      <c r="Y39" s="343"/>
      <c r="Z39" s="344"/>
      <c r="AA39" s="341" t="s">
        <v>63</v>
      </c>
      <c r="AB39" s="341"/>
      <c r="AC39" s="341"/>
      <c r="AD39" s="341"/>
    </row>
    <row r="40" spans="1:30" ht="77.25" customHeight="1">
      <c r="A40" s="350"/>
      <c r="B40" s="353"/>
      <c r="C40" s="355" t="s">
        <v>74</v>
      </c>
      <c r="D40" s="347"/>
      <c r="E40" s="348" t="s">
        <v>73</v>
      </c>
      <c r="F40" s="348"/>
      <c r="G40" s="347" t="s">
        <v>74</v>
      </c>
      <c r="H40" s="347"/>
      <c r="I40" s="348" t="s">
        <v>73</v>
      </c>
      <c r="J40" s="348"/>
      <c r="K40" s="347" t="s">
        <v>74</v>
      </c>
      <c r="L40" s="347"/>
      <c r="M40" s="348" t="s">
        <v>73</v>
      </c>
      <c r="N40" s="348"/>
      <c r="O40" s="347" t="s">
        <v>74</v>
      </c>
      <c r="P40" s="347"/>
      <c r="Q40" s="348" t="s">
        <v>73</v>
      </c>
      <c r="R40" s="348"/>
      <c r="S40" s="347" t="s">
        <v>74</v>
      </c>
      <c r="T40" s="347"/>
      <c r="U40" s="348" t="s">
        <v>73</v>
      </c>
      <c r="V40" s="348"/>
      <c r="W40" s="347" t="s">
        <v>74</v>
      </c>
      <c r="X40" s="347"/>
      <c r="Y40" s="348" t="s">
        <v>73</v>
      </c>
      <c r="Z40" s="348"/>
      <c r="AA40" s="347" t="s">
        <v>74</v>
      </c>
      <c r="AB40" s="347"/>
      <c r="AC40" s="348" t="s">
        <v>73</v>
      </c>
      <c r="AD40" s="348"/>
    </row>
    <row r="41" spans="1:30" ht="43.5" customHeight="1">
      <c r="A41" s="351"/>
      <c r="B41" s="354"/>
      <c r="C41" s="103" t="s">
        <v>46</v>
      </c>
      <c r="D41" s="101" t="s">
        <v>72</v>
      </c>
      <c r="E41" s="102" t="s">
        <v>46</v>
      </c>
      <c r="F41" s="101" t="s">
        <v>72</v>
      </c>
      <c r="G41" s="102" t="s">
        <v>46</v>
      </c>
      <c r="H41" s="101" t="s">
        <v>72</v>
      </c>
      <c r="I41" s="102" t="s">
        <v>46</v>
      </c>
      <c r="J41" s="101" t="s">
        <v>72</v>
      </c>
      <c r="K41" s="102" t="s">
        <v>46</v>
      </c>
      <c r="L41" s="101" t="s">
        <v>72</v>
      </c>
      <c r="M41" s="102" t="s">
        <v>46</v>
      </c>
      <c r="N41" s="101" t="s">
        <v>72</v>
      </c>
      <c r="O41" s="102" t="s">
        <v>46</v>
      </c>
      <c r="P41" s="101" t="s">
        <v>72</v>
      </c>
      <c r="Q41" s="102" t="s">
        <v>46</v>
      </c>
      <c r="R41" s="101" t="s">
        <v>72</v>
      </c>
      <c r="S41" s="102" t="s">
        <v>46</v>
      </c>
      <c r="T41" s="102" t="s">
        <v>72</v>
      </c>
      <c r="U41" s="102" t="s">
        <v>46</v>
      </c>
      <c r="V41" s="102" t="s">
        <v>72</v>
      </c>
      <c r="W41" s="102" t="s">
        <v>46</v>
      </c>
      <c r="X41" s="101" t="s">
        <v>72</v>
      </c>
      <c r="Y41" s="102" t="s">
        <v>46</v>
      </c>
      <c r="Z41" s="101" t="s">
        <v>72</v>
      </c>
      <c r="AA41" s="102" t="s">
        <v>46</v>
      </c>
      <c r="AB41" s="101" t="s">
        <v>72</v>
      </c>
      <c r="AC41" s="102" t="s">
        <v>46</v>
      </c>
      <c r="AD41" s="101" t="s">
        <v>72</v>
      </c>
    </row>
    <row r="42" spans="1:30" ht="20.100000000000001" customHeight="1">
      <c r="A42" s="90" t="s">
        <v>71</v>
      </c>
      <c r="B42" s="97" t="s">
        <v>17</v>
      </c>
      <c r="C42" s="87"/>
      <c r="D42" s="87"/>
      <c r="E42" s="87"/>
      <c r="F42" s="87"/>
      <c r="G42" s="87"/>
      <c r="H42" s="87"/>
      <c r="I42" s="87"/>
      <c r="J42" s="87"/>
      <c r="K42" s="87"/>
      <c r="L42" s="87"/>
      <c r="M42" s="87"/>
      <c r="N42" s="87"/>
      <c r="O42" s="87"/>
      <c r="P42" s="87"/>
      <c r="Q42" s="87"/>
      <c r="R42" s="87"/>
      <c r="S42" s="87"/>
      <c r="T42" s="86"/>
      <c r="U42" s="87"/>
      <c r="V42" s="86"/>
      <c r="W42" s="87"/>
      <c r="X42" s="87"/>
      <c r="Y42" s="87"/>
      <c r="Z42" s="87"/>
      <c r="AA42" s="87"/>
      <c r="AB42" s="87"/>
      <c r="AC42" s="87"/>
      <c r="AD42" s="87"/>
    </row>
    <row r="43" spans="1:30" ht="24.95" customHeight="1">
      <c r="A43" s="92">
        <v>1</v>
      </c>
      <c r="B43" s="94" t="str">
        <f>'[1]For-data-entry'!B32</f>
        <v>Karnataka Bank Ltd</v>
      </c>
      <c r="C43" s="31">
        <f>'[1]For-data-entry'!CB32</f>
        <v>1142</v>
      </c>
      <c r="D43" s="31">
        <f>'[1]For-data-entry'!CC32</f>
        <v>2596</v>
      </c>
      <c r="E43" s="31">
        <f>'[1]For-data-entry'!CD32</f>
        <v>2591</v>
      </c>
      <c r="F43" s="31">
        <f>'[1]For-data-entry'!CE32</f>
        <v>11961</v>
      </c>
      <c r="G43" s="31">
        <f>'[1]For-data-entry'!CF32</f>
        <v>10303</v>
      </c>
      <c r="H43" s="31">
        <f>'[1]For-data-entry'!CG32</f>
        <v>14239</v>
      </c>
      <c r="I43" s="31">
        <f>'[1]For-data-entry'!CH32</f>
        <v>17497</v>
      </c>
      <c r="J43" s="31">
        <f>'[1]For-data-entry'!CI32</f>
        <v>37767</v>
      </c>
      <c r="K43" s="31">
        <f>'[1]For-data-entry'!CJ32</f>
        <v>5</v>
      </c>
      <c r="L43" s="31">
        <f>'[1]For-data-entry'!CK32</f>
        <v>17</v>
      </c>
      <c r="M43" s="31">
        <f>'[1]For-data-entry'!CL32</f>
        <v>14</v>
      </c>
      <c r="N43" s="31">
        <f>'[1]For-data-entry'!CM32</f>
        <v>105</v>
      </c>
      <c r="O43" s="31">
        <f>'[1]For-data-entry'!CN32</f>
        <v>7</v>
      </c>
      <c r="P43" s="31">
        <f>'[1]For-data-entry'!CO32</f>
        <v>12</v>
      </c>
      <c r="Q43" s="31">
        <f>'[1]For-data-entry'!CP32</f>
        <v>11</v>
      </c>
      <c r="R43" s="31">
        <f>'[1]For-data-entry'!CQ32</f>
        <v>98</v>
      </c>
      <c r="S43" s="31">
        <f>'[1]For-data-entry'!CR32</f>
        <v>0</v>
      </c>
      <c r="T43" s="31">
        <f>'[1]For-data-entry'!CS32</f>
        <v>0</v>
      </c>
      <c r="U43" s="31">
        <f>'[1]For-data-entry'!CT32</f>
        <v>1</v>
      </c>
      <c r="V43" s="31">
        <f>'[1]For-data-entry'!CU32</f>
        <v>2</v>
      </c>
      <c r="W43" s="31">
        <f>'[1]For-data-entry'!CV32</f>
        <v>144</v>
      </c>
      <c r="X43" s="31">
        <f>'[1]For-data-entry'!CW32</f>
        <v>1044</v>
      </c>
      <c r="Y43" s="31">
        <f>'[1]For-data-entry'!CX32</f>
        <v>407</v>
      </c>
      <c r="Z43" s="31">
        <f>'[1]For-data-entry'!CY32</f>
        <v>3491</v>
      </c>
      <c r="AA43" s="31">
        <f>'[1]For-data-entry'!CZ32</f>
        <v>11601</v>
      </c>
      <c r="AB43" s="31">
        <f>'[1]For-data-entry'!DA32</f>
        <v>17908</v>
      </c>
      <c r="AC43" s="31">
        <f>'[1]For-data-entry'!DB32</f>
        <v>20521</v>
      </c>
      <c r="AD43" s="31">
        <f>'[1]For-data-entry'!DC32</f>
        <v>53424</v>
      </c>
    </row>
    <row r="44" spans="1:30" ht="24.95" customHeight="1">
      <c r="A44" s="92">
        <v>2</v>
      </c>
      <c r="B44" s="94" t="str">
        <f>'[1]For-data-entry'!B33</f>
        <v>Kotak Mahendra Bank</v>
      </c>
      <c r="C44" s="31">
        <f>'[1]For-data-entry'!CB33</f>
        <v>334</v>
      </c>
      <c r="D44" s="31">
        <f>'[1]For-data-entry'!CC33</f>
        <v>524.91</v>
      </c>
      <c r="E44" s="31">
        <f>'[1]For-data-entry'!CD33</f>
        <v>568</v>
      </c>
      <c r="F44" s="31">
        <f>'[1]For-data-entry'!CE33</f>
        <v>2416.5700000000002</v>
      </c>
      <c r="G44" s="31">
        <f>'[1]For-data-entry'!CF33</f>
        <v>1357</v>
      </c>
      <c r="H44" s="31">
        <f>'[1]For-data-entry'!CG33</f>
        <v>1784.41</v>
      </c>
      <c r="I44" s="31">
        <f>'[1]For-data-entry'!CH33</f>
        <v>1922</v>
      </c>
      <c r="J44" s="31">
        <f>'[1]For-data-entry'!CI33</f>
        <v>4934.34</v>
      </c>
      <c r="K44" s="31">
        <f>'[1]For-data-entry'!CJ33</f>
        <v>4</v>
      </c>
      <c r="L44" s="31">
        <f>'[1]For-data-entry'!CK33</f>
        <v>5.21</v>
      </c>
      <c r="M44" s="31">
        <f>'[1]For-data-entry'!CL33</f>
        <v>65</v>
      </c>
      <c r="N44" s="31">
        <f>'[1]For-data-entry'!CM33</f>
        <v>2753.88</v>
      </c>
      <c r="O44" s="31">
        <f>'[1]For-data-entry'!CN33</f>
        <v>1</v>
      </c>
      <c r="P44" s="31">
        <f>'[1]For-data-entry'!CO33</f>
        <v>0.01</v>
      </c>
      <c r="Q44" s="31">
        <f>'[1]For-data-entry'!CP33</f>
        <v>7</v>
      </c>
      <c r="R44" s="31">
        <f>'[1]For-data-entry'!CQ33</f>
        <v>11.02</v>
      </c>
      <c r="S44" s="31">
        <f>'[1]For-data-entry'!CR33</f>
        <v>0</v>
      </c>
      <c r="T44" s="31">
        <f>'[1]For-data-entry'!CS33</f>
        <v>0</v>
      </c>
      <c r="U44" s="31">
        <f>'[1]For-data-entry'!CT33</f>
        <v>2</v>
      </c>
      <c r="V44" s="31">
        <f>'[1]For-data-entry'!CU33</f>
        <v>1.51</v>
      </c>
      <c r="W44" s="31">
        <f>'[1]For-data-entry'!CV33</f>
        <v>30</v>
      </c>
      <c r="X44" s="31">
        <f>'[1]For-data-entry'!CW33</f>
        <v>712.86</v>
      </c>
      <c r="Y44" s="31">
        <f>'[1]For-data-entry'!CX33</f>
        <v>212</v>
      </c>
      <c r="Z44" s="31">
        <f>'[1]For-data-entry'!CY33</f>
        <v>10677.67</v>
      </c>
      <c r="AA44" s="31">
        <f>'[1]For-data-entry'!CZ33</f>
        <v>1726</v>
      </c>
      <c r="AB44" s="31">
        <f>'[1]For-data-entry'!DA33</f>
        <v>3027.4000000000005</v>
      </c>
      <c r="AC44" s="31">
        <f>'[1]For-data-entry'!DB33</f>
        <v>2776</v>
      </c>
      <c r="AD44" s="31">
        <f>'[1]For-data-entry'!DC33</f>
        <v>20794.990000000002</v>
      </c>
    </row>
    <row r="45" spans="1:30" ht="24.95" customHeight="1">
      <c r="A45" s="92">
        <v>3</v>
      </c>
      <c r="B45" s="94" t="str">
        <f>'[1]For-data-entry'!B34</f>
        <v>Cathelic Syrian Bank Ltd.</v>
      </c>
      <c r="C45" s="31">
        <f>'[1]For-data-entry'!CB34</f>
        <v>301</v>
      </c>
      <c r="D45" s="31">
        <f>'[1]For-data-entry'!CC34</f>
        <v>348.22</v>
      </c>
      <c r="E45" s="31">
        <f>'[1]For-data-entry'!CD34</f>
        <v>720</v>
      </c>
      <c r="F45" s="31">
        <f>'[1]For-data-entry'!CE34</f>
        <v>1366.35</v>
      </c>
      <c r="G45" s="31">
        <f>'[1]For-data-entry'!CF34</f>
        <v>1392</v>
      </c>
      <c r="H45" s="31">
        <f>'[1]For-data-entry'!CG34</f>
        <v>2160.7399999999998</v>
      </c>
      <c r="I45" s="31">
        <f>'[1]For-data-entry'!CH34</f>
        <v>2930</v>
      </c>
      <c r="J45" s="31">
        <f>'[1]For-data-entry'!CI34</f>
        <v>5251.49</v>
      </c>
      <c r="K45" s="31">
        <f>'[1]For-data-entry'!CJ34</f>
        <v>0</v>
      </c>
      <c r="L45" s="31">
        <f>'[1]For-data-entry'!CK34</f>
        <v>0</v>
      </c>
      <c r="M45" s="31">
        <f>'[1]For-data-entry'!CL34</f>
        <v>0</v>
      </c>
      <c r="N45" s="31">
        <f>'[1]For-data-entry'!CM34</f>
        <v>0</v>
      </c>
      <c r="O45" s="31">
        <f>'[1]For-data-entry'!CN34</f>
        <v>0</v>
      </c>
      <c r="P45" s="31">
        <f>'[1]For-data-entry'!CO34</f>
        <v>0</v>
      </c>
      <c r="Q45" s="31">
        <f>'[1]For-data-entry'!CP34</f>
        <v>0</v>
      </c>
      <c r="R45" s="31">
        <f>'[1]For-data-entry'!CQ34</f>
        <v>0</v>
      </c>
      <c r="S45" s="31">
        <f>'[1]For-data-entry'!CR34</f>
        <v>0</v>
      </c>
      <c r="T45" s="31">
        <f>'[1]For-data-entry'!CS34</f>
        <v>0</v>
      </c>
      <c r="U45" s="31">
        <f>'[1]For-data-entry'!CT34</f>
        <v>0</v>
      </c>
      <c r="V45" s="31">
        <f>'[1]For-data-entry'!CU34</f>
        <v>0</v>
      </c>
      <c r="W45" s="31">
        <f>'[1]For-data-entry'!CV34</f>
        <v>0</v>
      </c>
      <c r="X45" s="31">
        <f>'[1]For-data-entry'!CW34</f>
        <v>0</v>
      </c>
      <c r="Y45" s="31">
        <f>'[1]For-data-entry'!CX34</f>
        <v>0</v>
      </c>
      <c r="Z45" s="31">
        <f>'[1]For-data-entry'!CY34</f>
        <v>0</v>
      </c>
      <c r="AA45" s="31">
        <f>'[1]For-data-entry'!CZ34</f>
        <v>1693</v>
      </c>
      <c r="AB45" s="31">
        <f>'[1]For-data-entry'!DA34</f>
        <v>2508.96</v>
      </c>
      <c r="AC45" s="31">
        <f>'[1]For-data-entry'!DB34</f>
        <v>3650</v>
      </c>
      <c r="AD45" s="31">
        <f>'[1]For-data-entry'!DC34</f>
        <v>6617.84</v>
      </c>
    </row>
    <row r="46" spans="1:30" ht="24.95" customHeight="1">
      <c r="A46" s="92">
        <v>4</v>
      </c>
      <c r="B46" s="94" t="str">
        <f>'[1]For-data-entry'!B35</f>
        <v>City Union Bank Ltd</v>
      </c>
      <c r="C46" s="31">
        <f>'[1]For-data-entry'!CB35</f>
        <v>61</v>
      </c>
      <c r="D46" s="31">
        <f>'[1]For-data-entry'!CC35</f>
        <v>168</v>
      </c>
      <c r="E46" s="31">
        <f>'[1]For-data-entry'!CD35</f>
        <v>144</v>
      </c>
      <c r="F46" s="31">
        <f>'[1]For-data-entry'!CE35</f>
        <v>1312</v>
      </c>
      <c r="G46" s="31">
        <f>'[1]For-data-entry'!CF35</f>
        <v>205</v>
      </c>
      <c r="H46" s="31">
        <f>'[1]For-data-entry'!CG35</f>
        <v>356.75</v>
      </c>
      <c r="I46" s="31">
        <f>'[1]For-data-entry'!CH35</f>
        <v>396</v>
      </c>
      <c r="J46" s="31">
        <f>'[1]For-data-entry'!CI35</f>
        <v>1723</v>
      </c>
      <c r="K46" s="31">
        <f>'[1]For-data-entry'!CJ35</f>
        <v>0</v>
      </c>
      <c r="L46" s="31">
        <f>'[1]For-data-entry'!CK35</f>
        <v>0</v>
      </c>
      <c r="M46" s="31">
        <f>'[1]For-data-entry'!CL35</f>
        <v>1</v>
      </c>
      <c r="N46" s="31">
        <f>'[1]For-data-entry'!CM35</f>
        <v>1</v>
      </c>
      <c r="O46" s="31">
        <f>'[1]For-data-entry'!CN35</f>
        <v>0</v>
      </c>
      <c r="P46" s="31">
        <f>'[1]For-data-entry'!CO35</f>
        <v>0</v>
      </c>
      <c r="Q46" s="31">
        <f>'[1]For-data-entry'!CP35</f>
        <v>0</v>
      </c>
      <c r="R46" s="31">
        <f>'[1]For-data-entry'!CQ35</f>
        <v>0</v>
      </c>
      <c r="S46" s="31">
        <f>'[1]For-data-entry'!CR35</f>
        <v>0</v>
      </c>
      <c r="T46" s="31">
        <f>'[1]For-data-entry'!CS35</f>
        <v>0</v>
      </c>
      <c r="U46" s="31">
        <f>'[1]For-data-entry'!CT35</f>
        <v>0</v>
      </c>
      <c r="V46" s="31">
        <f>'[1]For-data-entry'!CU35</f>
        <v>0</v>
      </c>
      <c r="W46" s="31">
        <f>'[1]For-data-entry'!CV35</f>
        <v>1</v>
      </c>
      <c r="X46" s="31">
        <f>'[1]For-data-entry'!CW35</f>
        <v>30</v>
      </c>
      <c r="Y46" s="31">
        <f>'[1]For-data-entry'!CX35</f>
        <v>11</v>
      </c>
      <c r="Z46" s="31">
        <f>'[1]For-data-entry'!CY35</f>
        <v>137</v>
      </c>
      <c r="AA46" s="31">
        <f>'[1]For-data-entry'!CZ35</f>
        <v>267</v>
      </c>
      <c r="AB46" s="31">
        <f>'[1]For-data-entry'!DA35</f>
        <v>554.75</v>
      </c>
      <c r="AC46" s="31">
        <f>'[1]For-data-entry'!DB35</f>
        <v>552</v>
      </c>
      <c r="AD46" s="31">
        <f>'[1]For-data-entry'!DC35</f>
        <v>3173</v>
      </c>
    </row>
    <row r="47" spans="1:30" ht="24.95" customHeight="1">
      <c r="A47" s="92">
        <v>5</v>
      </c>
      <c r="B47" s="94" t="str">
        <f>'[1]For-data-entry'!B36</f>
        <v>Dhanalaxmi Bank Ltd.</v>
      </c>
      <c r="C47" s="31">
        <f>'[1]For-data-entry'!CB36</f>
        <v>0</v>
      </c>
      <c r="D47" s="31">
        <f>'[1]For-data-entry'!CC36</f>
        <v>0</v>
      </c>
      <c r="E47" s="31">
        <f>'[1]For-data-entry'!CD36</f>
        <v>400</v>
      </c>
      <c r="F47" s="31">
        <f>'[1]For-data-entry'!CE36</f>
        <v>896</v>
      </c>
      <c r="G47" s="31">
        <f>'[1]For-data-entry'!CF36</f>
        <v>0</v>
      </c>
      <c r="H47" s="31">
        <f>'[1]For-data-entry'!CG36</f>
        <v>0</v>
      </c>
      <c r="I47" s="31">
        <f>'[1]For-data-entry'!CH36</f>
        <v>612</v>
      </c>
      <c r="J47" s="31">
        <f>'[1]For-data-entry'!CI36</f>
        <v>812</v>
      </c>
      <c r="K47" s="31">
        <f>'[1]For-data-entry'!CJ36</f>
        <v>0</v>
      </c>
      <c r="L47" s="31">
        <f>'[1]For-data-entry'!CK36</f>
        <v>0</v>
      </c>
      <c r="M47" s="31">
        <f>'[1]For-data-entry'!CL36</f>
        <v>0</v>
      </c>
      <c r="N47" s="31">
        <f>'[1]For-data-entry'!CM36</f>
        <v>0</v>
      </c>
      <c r="O47" s="31">
        <f>'[1]For-data-entry'!CN36</f>
        <v>0</v>
      </c>
      <c r="P47" s="31">
        <f>'[1]For-data-entry'!CO36</f>
        <v>0</v>
      </c>
      <c r="Q47" s="31">
        <f>'[1]For-data-entry'!CP36</f>
        <v>0</v>
      </c>
      <c r="R47" s="31">
        <f>'[1]For-data-entry'!CQ36</f>
        <v>0</v>
      </c>
      <c r="S47" s="31">
        <f>'[1]For-data-entry'!CR36</f>
        <v>0</v>
      </c>
      <c r="T47" s="31">
        <f>'[1]For-data-entry'!CS36</f>
        <v>0</v>
      </c>
      <c r="U47" s="31">
        <f>'[1]For-data-entry'!CT36</f>
        <v>0</v>
      </c>
      <c r="V47" s="31">
        <f>'[1]For-data-entry'!CU36</f>
        <v>0</v>
      </c>
      <c r="W47" s="31">
        <f>'[1]For-data-entry'!CV36</f>
        <v>0</v>
      </c>
      <c r="X47" s="31">
        <f>'[1]For-data-entry'!CW36</f>
        <v>0</v>
      </c>
      <c r="Y47" s="31">
        <f>'[1]For-data-entry'!CX36</f>
        <v>0</v>
      </c>
      <c r="Z47" s="31">
        <f>'[1]For-data-entry'!CY36</f>
        <v>0</v>
      </c>
      <c r="AA47" s="31">
        <f>'[1]For-data-entry'!CZ36</f>
        <v>0</v>
      </c>
      <c r="AB47" s="31">
        <f>'[1]For-data-entry'!DA36</f>
        <v>0</v>
      </c>
      <c r="AC47" s="31">
        <f>'[1]For-data-entry'!DB36</f>
        <v>1012</v>
      </c>
      <c r="AD47" s="31">
        <f>'[1]For-data-entry'!DC36</f>
        <v>1708</v>
      </c>
    </row>
    <row r="48" spans="1:30" ht="24.95" customHeight="1">
      <c r="A48" s="92">
        <v>6</v>
      </c>
      <c r="B48" s="94" t="str">
        <f>'[1]For-data-entry'!B37</f>
        <v>Federal Bank Ltd.</v>
      </c>
      <c r="C48" s="31">
        <f>'[1]For-data-entry'!CB37</f>
        <v>5910</v>
      </c>
      <c r="D48" s="31">
        <f>'[1]For-data-entry'!CC37</f>
        <v>15284.9</v>
      </c>
      <c r="E48" s="31">
        <f>'[1]For-data-entry'!CD37</f>
        <v>4933</v>
      </c>
      <c r="F48" s="31">
        <f>'[1]For-data-entry'!CE37</f>
        <v>19753.689999999999</v>
      </c>
      <c r="G48" s="31">
        <f>'[1]For-data-entry'!CF37</f>
        <v>1511</v>
      </c>
      <c r="H48" s="31">
        <f>'[1]For-data-entry'!CG37</f>
        <v>10547</v>
      </c>
      <c r="I48" s="31">
        <f>'[1]For-data-entry'!CH37</f>
        <v>4197</v>
      </c>
      <c r="J48" s="31">
        <f>'[1]For-data-entry'!CI37</f>
        <v>7642</v>
      </c>
      <c r="K48" s="31">
        <f>'[1]For-data-entry'!CJ37</f>
        <v>30</v>
      </c>
      <c r="L48" s="31">
        <f>'[1]For-data-entry'!CK37</f>
        <v>4013.63</v>
      </c>
      <c r="M48" s="31">
        <f>'[1]For-data-entry'!CL37</f>
        <v>32</v>
      </c>
      <c r="N48" s="31">
        <f>'[1]For-data-entry'!CM37</f>
        <v>2443.35</v>
      </c>
      <c r="O48" s="31">
        <f>'[1]For-data-entry'!CN37</f>
        <v>6</v>
      </c>
      <c r="P48" s="31">
        <f>'[1]For-data-entry'!CO37</f>
        <v>2</v>
      </c>
      <c r="Q48" s="31">
        <f>'[1]For-data-entry'!CP37</f>
        <v>5</v>
      </c>
      <c r="R48" s="31">
        <f>'[1]For-data-entry'!CQ37</f>
        <v>4</v>
      </c>
      <c r="S48" s="31">
        <f>'[1]For-data-entry'!CR37</f>
        <v>4</v>
      </c>
      <c r="T48" s="31">
        <f>'[1]For-data-entry'!CS37</f>
        <v>30</v>
      </c>
      <c r="U48" s="31">
        <f>'[1]For-data-entry'!CT37</f>
        <v>1</v>
      </c>
      <c r="V48" s="31">
        <f>'[1]For-data-entry'!CU37</f>
        <v>8</v>
      </c>
      <c r="W48" s="31">
        <f>'[1]For-data-entry'!CV37</f>
        <v>0</v>
      </c>
      <c r="X48" s="31">
        <f>'[1]For-data-entry'!CW37</f>
        <v>0</v>
      </c>
      <c r="Y48" s="31">
        <f>'[1]For-data-entry'!CX37</f>
        <v>0</v>
      </c>
      <c r="Z48" s="31">
        <f>'[1]For-data-entry'!CY37</f>
        <v>0</v>
      </c>
      <c r="AA48" s="31">
        <f>'[1]For-data-entry'!CZ37</f>
        <v>7461</v>
      </c>
      <c r="AB48" s="31">
        <f>'[1]For-data-entry'!DA37</f>
        <v>29877.530000000002</v>
      </c>
      <c r="AC48" s="31">
        <f>'[1]For-data-entry'!DB37</f>
        <v>9168</v>
      </c>
      <c r="AD48" s="31">
        <f>'[1]For-data-entry'!DC37</f>
        <v>29851.039999999997</v>
      </c>
    </row>
    <row r="49" spans="1:30" ht="24.95" customHeight="1">
      <c r="A49" s="92">
        <v>7</v>
      </c>
      <c r="B49" s="94" t="str">
        <f>'[1]For-data-entry'!B38</f>
        <v>J and K Bank Ltd</v>
      </c>
      <c r="C49" s="31">
        <f>'[1]For-data-entry'!CB38</f>
        <v>11</v>
      </c>
      <c r="D49" s="31">
        <f>'[1]For-data-entry'!CC38</f>
        <v>45</v>
      </c>
      <c r="E49" s="31">
        <f>'[1]For-data-entry'!CD38</f>
        <v>29</v>
      </c>
      <c r="F49" s="31">
        <f>'[1]For-data-entry'!CE38</f>
        <v>99</v>
      </c>
      <c r="G49" s="31">
        <f>'[1]For-data-entry'!CF38</f>
        <v>67</v>
      </c>
      <c r="H49" s="31">
        <f>'[1]For-data-entry'!CG38</f>
        <v>5687</v>
      </c>
      <c r="I49" s="31">
        <f>'[1]For-data-entry'!CH38</f>
        <v>872</v>
      </c>
      <c r="J49" s="31">
        <f>'[1]For-data-entry'!CI38</f>
        <v>30401</v>
      </c>
      <c r="K49" s="31">
        <f>'[1]For-data-entry'!CJ38</f>
        <v>0</v>
      </c>
      <c r="L49" s="31">
        <f>'[1]For-data-entry'!CK38</f>
        <v>0</v>
      </c>
      <c r="M49" s="31">
        <f>'[1]For-data-entry'!CL38</f>
        <v>6</v>
      </c>
      <c r="N49" s="31">
        <f>'[1]For-data-entry'!CM38</f>
        <v>33</v>
      </c>
      <c r="O49" s="31">
        <f>'[1]For-data-entry'!CN38</f>
        <v>0</v>
      </c>
      <c r="P49" s="31">
        <f>'[1]For-data-entry'!CO38</f>
        <v>0</v>
      </c>
      <c r="Q49" s="31">
        <f>'[1]For-data-entry'!CP38</f>
        <v>0</v>
      </c>
      <c r="R49" s="31">
        <f>'[1]For-data-entry'!CQ38</f>
        <v>0</v>
      </c>
      <c r="S49" s="31">
        <f>'[1]For-data-entry'!CR38</f>
        <v>0</v>
      </c>
      <c r="T49" s="31">
        <f>'[1]For-data-entry'!CS38</f>
        <v>0</v>
      </c>
      <c r="U49" s="31">
        <f>'[1]For-data-entry'!CT38</f>
        <v>0</v>
      </c>
      <c r="V49" s="31">
        <f>'[1]For-data-entry'!CU38</f>
        <v>0</v>
      </c>
      <c r="W49" s="31">
        <f>'[1]For-data-entry'!CV38</f>
        <v>0</v>
      </c>
      <c r="X49" s="31">
        <f>'[1]For-data-entry'!CW38</f>
        <v>0</v>
      </c>
      <c r="Y49" s="31">
        <f>'[1]For-data-entry'!CX38</f>
        <v>0</v>
      </c>
      <c r="Z49" s="31">
        <f>'[1]For-data-entry'!CY38</f>
        <v>0</v>
      </c>
      <c r="AA49" s="31">
        <f>'[1]For-data-entry'!CZ38</f>
        <v>78</v>
      </c>
      <c r="AB49" s="31">
        <f>'[1]For-data-entry'!DA38</f>
        <v>5732</v>
      </c>
      <c r="AC49" s="31">
        <f>'[1]For-data-entry'!DB38</f>
        <v>907</v>
      </c>
      <c r="AD49" s="31">
        <f>'[1]For-data-entry'!DC38</f>
        <v>30533</v>
      </c>
    </row>
    <row r="50" spans="1:30" ht="24.95" customHeight="1">
      <c r="A50" s="92">
        <v>8</v>
      </c>
      <c r="B50" s="94" t="str">
        <f>'[1]For-data-entry'!B39</f>
        <v>Karur Vysya Bank Ltd.</v>
      </c>
      <c r="C50" s="31">
        <f>'[1]For-data-entry'!CB39</f>
        <v>60</v>
      </c>
      <c r="D50" s="31">
        <f>'[1]For-data-entry'!CC39</f>
        <v>69.17</v>
      </c>
      <c r="E50" s="31">
        <f>'[1]For-data-entry'!CD39</f>
        <v>160</v>
      </c>
      <c r="F50" s="31">
        <f>'[1]For-data-entry'!CE39</f>
        <v>255.91</v>
      </c>
      <c r="G50" s="31">
        <f>'[1]For-data-entry'!CF39</f>
        <v>502</v>
      </c>
      <c r="H50" s="31">
        <f>'[1]For-data-entry'!CG39</f>
        <v>499</v>
      </c>
      <c r="I50" s="31">
        <f>'[1]For-data-entry'!CH39</f>
        <v>1350</v>
      </c>
      <c r="J50" s="31">
        <f>'[1]For-data-entry'!CI39</f>
        <v>2107.12</v>
      </c>
      <c r="K50" s="31">
        <f>'[1]For-data-entry'!CJ39</f>
        <v>0</v>
      </c>
      <c r="L50" s="31">
        <f>'[1]For-data-entry'!CK39</f>
        <v>0</v>
      </c>
      <c r="M50" s="31">
        <f>'[1]For-data-entry'!CL39</f>
        <v>0</v>
      </c>
      <c r="N50" s="31">
        <f>'[1]For-data-entry'!CM39</f>
        <v>0</v>
      </c>
      <c r="O50" s="31">
        <f>'[1]For-data-entry'!CN39</f>
        <v>1</v>
      </c>
      <c r="P50" s="31">
        <f>'[1]For-data-entry'!CO39</f>
        <v>8</v>
      </c>
      <c r="Q50" s="31">
        <f>'[1]For-data-entry'!CP39</f>
        <v>3</v>
      </c>
      <c r="R50" s="31">
        <f>'[1]For-data-entry'!CQ39</f>
        <v>12.34</v>
      </c>
      <c r="S50" s="31">
        <f>'[1]For-data-entry'!CR39</f>
        <v>0</v>
      </c>
      <c r="T50" s="31">
        <f>'[1]For-data-entry'!CS39</f>
        <v>0</v>
      </c>
      <c r="U50" s="31">
        <f>'[1]For-data-entry'!CT39</f>
        <v>0</v>
      </c>
      <c r="V50" s="31">
        <f>'[1]For-data-entry'!CU39</f>
        <v>0</v>
      </c>
      <c r="W50" s="31">
        <f>'[1]For-data-entry'!CV39</f>
        <v>2</v>
      </c>
      <c r="X50" s="31">
        <f>'[1]For-data-entry'!CW39</f>
        <v>2.86</v>
      </c>
      <c r="Y50" s="31">
        <f>'[1]For-data-entry'!CX39</f>
        <v>19</v>
      </c>
      <c r="Z50" s="31">
        <f>'[1]For-data-entry'!CY39</f>
        <v>4841</v>
      </c>
      <c r="AA50" s="31">
        <f>'[1]For-data-entry'!CZ39</f>
        <v>565</v>
      </c>
      <c r="AB50" s="31">
        <f>'[1]For-data-entry'!DA39</f>
        <v>579.03</v>
      </c>
      <c r="AC50" s="31">
        <f>'[1]For-data-entry'!DB39</f>
        <v>1532</v>
      </c>
      <c r="AD50" s="31">
        <f>'[1]For-data-entry'!DC39</f>
        <v>7216.37</v>
      </c>
    </row>
    <row r="51" spans="1:30" ht="24.95" customHeight="1">
      <c r="A51" s="92">
        <v>9</v>
      </c>
      <c r="B51" s="94" t="str">
        <f>'[1]For-data-entry'!B40</f>
        <v>Lakshmi Vilas Bank Ltd</v>
      </c>
      <c r="C51" s="31">
        <f>'[1]For-data-entry'!CB40</f>
        <v>46</v>
      </c>
      <c r="D51" s="31">
        <f>'[1]For-data-entry'!CC40</f>
        <v>48.9</v>
      </c>
      <c r="E51" s="31">
        <f>'[1]For-data-entry'!CD40</f>
        <v>123</v>
      </c>
      <c r="F51" s="31">
        <f>'[1]For-data-entry'!CE40</f>
        <v>311.20999999999998</v>
      </c>
      <c r="G51" s="31">
        <f>'[1]For-data-entry'!CF40</f>
        <v>282</v>
      </c>
      <c r="H51" s="31">
        <f>'[1]For-data-entry'!CG40</f>
        <v>350</v>
      </c>
      <c r="I51" s="31">
        <f>'[1]For-data-entry'!CH40</f>
        <v>775</v>
      </c>
      <c r="J51" s="31">
        <f>'[1]For-data-entry'!CI40</f>
        <v>1512.47</v>
      </c>
      <c r="K51" s="31">
        <f>'[1]For-data-entry'!CJ40</f>
        <v>4</v>
      </c>
      <c r="L51" s="31">
        <f>'[1]For-data-entry'!CK40</f>
        <v>12</v>
      </c>
      <c r="M51" s="31">
        <f>'[1]For-data-entry'!CL40</f>
        <v>5</v>
      </c>
      <c r="N51" s="31">
        <f>'[1]For-data-entry'!CM40</f>
        <v>15.87</v>
      </c>
      <c r="O51" s="31">
        <f>'[1]For-data-entry'!CN40</f>
        <v>0</v>
      </c>
      <c r="P51" s="31">
        <f>'[1]For-data-entry'!CO40</f>
        <v>0</v>
      </c>
      <c r="Q51" s="31">
        <f>'[1]For-data-entry'!CP40</f>
        <v>3</v>
      </c>
      <c r="R51" s="31">
        <f>'[1]For-data-entry'!CQ40</f>
        <v>33.6</v>
      </c>
      <c r="S51" s="31">
        <f>'[1]For-data-entry'!CR40</f>
        <v>0</v>
      </c>
      <c r="T51" s="31">
        <f>'[1]For-data-entry'!CS40</f>
        <v>0</v>
      </c>
      <c r="U51" s="31">
        <f>'[1]For-data-entry'!CT40</f>
        <v>0</v>
      </c>
      <c r="V51" s="31">
        <f>'[1]For-data-entry'!CU40</f>
        <v>0</v>
      </c>
      <c r="W51" s="31">
        <f>'[1]For-data-entry'!CV40</f>
        <v>148</v>
      </c>
      <c r="X51" s="31">
        <f>'[1]For-data-entry'!CW40</f>
        <v>120</v>
      </c>
      <c r="Y51" s="31">
        <f>'[1]For-data-entry'!CX40</f>
        <v>254</v>
      </c>
      <c r="Z51" s="31">
        <f>'[1]For-data-entry'!CY40</f>
        <v>239.54</v>
      </c>
      <c r="AA51" s="31">
        <f>'[1]For-data-entry'!CZ40</f>
        <v>480</v>
      </c>
      <c r="AB51" s="31">
        <f>'[1]For-data-entry'!DA40</f>
        <v>530.9</v>
      </c>
      <c r="AC51" s="31">
        <f>'[1]For-data-entry'!DB40</f>
        <v>1160</v>
      </c>
      <c r="AD51" s="31">
        <f>'[1]For-data-entry'!DC40</f>
        <v>2112.69</v>
      </c>
    </row>
    <row r="52" spans="1:30" ht="24.95" customHeight="1">
      <c r="A52" s="92">
        <v>10</v>
      </c>
      <c r="B52" s="94" t="str">
        <f>'[1]For-data-entry'!B41</f>
        <v xml:space="preserve">Ratnakar Bank Ltd </v>
      </c>
      <c r="C52" s="31">
        <f>'[1]For-data-entry'!CB41</f>
        <v>59</v>
      </c>
      <c r="D52" s="31">
        <f>'[1]For-data-entry'!CC41</f>
        <v>47.52</v>
      </c>
      <c r="E52" s="31">
        <f>'[1]For-data-entry'!CD41</f>
        <v>170</v>
      </c>
      <c r="F52" s="31">
        <f>'[1]For-data-entry'!CE41</f>
        <v>124.03</v>
      </c>
      <c r="G52" s="31">
        <f>'[1]For-data-entry'!CF41</f>
        <v>3411</v>
      </c>
      <c r="H52" s="31">
        <f>'[1]For-data-entry'!CG41</f>
        <v>1219.04</v>
      </c>
      <c r="I52" s="31">
        <f>'[1]For-data-entry'!CH41</f>
        <v>8189</v>
      </c>
      <c r="J52" s="31">
        <f>'[1]For-data-entry'!CI41</f>
        <v>2060.41</v>
      </c>
      <c r="K52" s="31">
        <f>'[1]For-data-entry'!CJ41</f>
        <v>6</v>
      </c>
      <c r="L52" s="31">
        <f>'[1]For-data-entry'!CK41</f>
        <v>1.38</v>
      </c>
      <c r="M52" s="31">
        <f>'[1]For-data-entry'!CL41</f>
        <v>8</v>
      </c>
      <c r="N52" s="31">
        <f>'[1]For-data-entry'!CM41</f>
        <v>1.43</v>
      </c>
      <c r="O52" s="31">
        <f>'[1]For-data-entry'!CN41</f>
        <v>7</v>
      </c>
      <c r="P52" s="31">
        <f>'[1]For-data-entry'!CO41</f>
        <v>2.1</v>
      </c>
      <c r="Q52" s="31">
        <f>'[1]For-data-entry'!CP41</f>
        <v>12</v>
      </c>
      <c r="R52" s="31">
        <f>'[1]For-data-entry'!CQ41</f>
        <v>2.48</v>
      </c>
      <c r="S52" s="31">
        <f>'[1]For-data-entry'!CR41</f>
        <v>1</v>
      </c>
      <c r="T52" s="31">
        <f>'[1]For-data-entry'!CS41</f>
        <v>0.09</v>
      </c>
      <c r="U52" s="31">
        <f>'[1]For-data-entry'!CT41</f>
        <v>3</v>
      </c>
      <c r="V52" s="31">
        <f>'[1]For-data-entry'!CU41</f>
        <v>0.5</v>
      </c>
      <c r="W52" s="31">
        <f>'[1]For-data-entry'!CV41</f>
        <v>0</v>
      </c>
      <c r="X52" s="31">
        <f>'[1]For-data-entry'!CW41</f>
        <v>0</v>
      </c>
      <c r="Y52" s="31">
        <f>'[1]For-data-entry'!CX41</f>
        <v>8</v>
      </c>
      <c r="Z52" s="31">
        <f>'[1]For-data-entry'!CY41</f>
        <v>1.74</v>
      </c>
      <c r="AA52" s="31">
        <f>'[1]For-data-entry'!CZ41</f>
        <v>3484</v>
      </c>
      <c r="AB52" s="31">
        <f>'[1]For-data-entry'!DA41</f>
        <v>1270.1299999999999</v>
      </c>
      <c r="AC52" s="31">
        <f>'[1]For-data-entry'!DB41</f>
        <v>8390</v>
      </c>
      <c r="AD52" s="31">
        <f>'[1]For-data-entry'!DC41</f>
        <v>2190.5899999999997</v>
      </c>
    </row>
    <row r="53" spans="1:30" ht="24.95" customHeight="1">
      <c r="A53" s="92">
        <v>11</v>
      </c>
      <c r="B53" s="94" t="str">
        <f>'[1]For-data-entry'!B42</f>
        <v>South Indian Bank Ltd</v>
      </c>
      <c r="C53" s="31">
        <f>'[1]For-data-entry'!CB42</f>
        <v>1724</v>
      </c>
      <c r="D53" s="31">
        <f>'[1]For-data-entry'!CC42</f>
        <v>2147</v>
      </c>
      <c r="E53" s="31">
        <f>'[1]For-data-entry'!CD42</f>
        <v>2873</v>
      </c>
      <c r="F53" s="31">
        <f>'[1]For-data-entry'!CE42</f>
        <v>8625</v>
      </c>
      <c r="G53" s="31">
        <f>'[1]For-data-entry'!CF42</f>
        <v>4650</v>
      </c>
      <c r="H53" s="31">
        <f>'[1]For-data-entry'!CG42</f>
        <v>4079</v>
      </c>
      <c r="I53" s="31">
        <f>'[1]For-data-entry'!CH42</f>
        <v>6168</v>
      </c>
      <c r="J53" s="31">
        <f>'[1]For-data-entry'!CI42</f>
        <v>7374</v>
      </c>
      <c r="K53" s="31">
        <f>'[1]For-data-entry'!CJ42</f>
        <v>6</v>
      </c>
      <c r="L53" s="31">
        <f>'[1]For-data-entry'!CK42</f>
        <v>6</v>
      </c>
      <c r="M53" s="31">
        <f>'[1]For-data-entry'!CL42</f>
        <v>8</v>
      </c>
      <c r="N53" s="31">
        <f>'[1]For-data-entry'!CM42</f>
        <v>8</v>
      </c>
      <c r="O53" s="31">
        <f>'[1]For-data-entry'!CN42</f>
        <v>15</v>
      </c>
      <c r="P53" s="31">
        <f>'[1]For-data-entry'!CO42</f>
        <v>5</v>
      </c>
      <c r="Q53" s="31">
        <f>'[1]For-data-entry'!CP42</f>
        <v>16</v>
      </c>
      <c r="R53" s="31">
        <f>'[1]For-data-entry'!CQ42</f>
        <v>7</v>
      </c>
      <c r="S53" s="31">
        <f>'[1]For-data-entry'!CR42</f>
        <v>33</v>
      </c>
      <c r="T53" s="31">
        <f>'[1]For-data-entry'!CS42</f>
        <v>22</v>
      </c>
      <c r="U53" s="31">
        <f>'[1]For-data-entry'!CT42</f>
        <v>48</v>
      </c>
      <c r="V53" s="31">
        <f>'[1]For-data-entry'!CU42</f>
        <v>32</v>
      </c>
      <c r="W53" s="31">
        <f>'[1]For-data-entry'!CV42</f>
        <v>2</v>
      </c>
      <c r="X53" s="31">
        <f>'[1]For-data-entry'!CW42</f>
        <v>24</v>
      </c>
      <c r="Y53" s="31">
        <f>'[1]For-data-entry'!CX42</f>
        <v>3</v>
      </c>
      <c r="Z53" s="31">
        <f>'[1]For-data-entry'!CY42</f>
        <v>62</v>
      </c>
      <c r="AA53" s="31">
        <f>'[1]For-data-entry'!CZ42</f>
        <v>6430</v>
      </c>
      <c r="AB53" s="31">
        <f>'[1]For-data-entry'!DA42</f>
        <v>6283</v>
      </c>
      <c r="AC53" s="31">
        <f>'[1]For-data-entry'!DB42</f>
        <v>9116</v>
      </c>
      <c r="AD53" s="31">
        <f>'[1]For-data-entry'!DC42</f>
        <v>16108</v>
      </c>
    </row>
    <row r="54" spans="1:30" ht="24.95" customHeight="1">
      <c r="A54" s="92">
        <v>12</v>
      </c>
      <c r="B54" s="94" t="str">
        <f>'[1]For-data-entry'!B43</f>
        <v>Tamil Nadu Merchantile Bank Ltd.</v>
      </c>
      <c r="C54" s="31">
        <f>'[1]For-data-entry'!CB43</f>
        <v>367</v>
      </c>
      <c r="D54" s="31">
        <f>'[1]For-data-entry'!CC43</f>
        <v>754.41</v>
      </c>
      <c r="E54" s="31">
        <f>'[1]For-data-entry'!CD43</f>
        <v>412</v>
      </c>
      <c r="F54" s="31">
        <f>'[1]For-data-entry'!CE43</f>
        <v>2532.1799999999998</v>
      </c>
      <c r="G54" s="31">
        <f>'[1]For-data-entry'!CF43</f>
        <v>192</v>
      </c>
      <c r="H54" s="31">
        <f>'[1]For-data-entry'!CG43</f>
        <v>452.75</v>
      </c>
      <c r="I54" s="31">
        <f>'[1]For-data-entry'!CH43</f>
        <v>261</v>
      </c>
      <c r="J54" s="31">
        <f>'[1]For-data-entry'!CI43</f>
        <v>1618.93</v>
      </c>
      <c r="K54" s="31">
        <f>'[1]For-data-entry'!CJ43</f>
        <v>0</v>
      </c>
      <c r="L54" s="31">
        <f>'[1]For-data-entry'!CK43</f>
        <v>0</v>
      </c>
      <c r="M54" s="31">
        <f>'[1]For-data-entry'!CL43</f>
        <v>0</v>
      </c>
      <c r="N54" s="31">
        <f>'[1]For-data-entry'!CM43</f>
        <v>0</v>
      </c>
      <c r="O54" s="31">
        <f>'[1]For-data-entry'!CN43</f>
        <v>0</v>
      </c>
      <c r="P54" s="31">
        <f>'[1]For-data-entry'!CO43</f>
        <v>0</v>
      </c>
      <c r="Q54" s="31">
        <f>'[1]For-data-entry'!CP43</f>
        <v>0</v>
      </c>
      <c r="R54" s="31">
        <f>'[1]For-data-entry'!CQ43</f>
        <v>0</v>
      </c>
      <c r="S54" s="31">
        <f>'[1]For-data-entry'!CR43</f>
        <v>0</v>
      </c>
      <c r="T54" s="31">
        <f>'[1]For-data-entry'!CS43</f>
        <v>0</v>
      </c>
      <c r="U54" s="31">
        <f>'[1]For-data-entry'!CT43</f>
        <v>0</v>
      </c>
      <c r="V54" s="31">
        <f>'[1]For-data-entry'!CU43</f>
        <v>0</v>
      </c>
      <c r="W54" s="31">
        <f>'[1]For-data-entry'!CV43</f>
        <v>0</v>
      </c>
      <c r="X54" s="31">
        <f>'[1]For-data-entry'!CW43</f>
        <v>0</v>
      </c>
      <c r="Y54" s="31">
        <f>'[1]For-data-entry'!CX43</f>
        <v>0</v>
      </c>
      <c r="Z54" s="31">
        <f>'[1]For-data-entry'!CY43</f>
        <v>0</v>
      </c>
      <c r="AA54" s="31">
        <f>'[1]For-data-entry'!CZ43</f>
        <v>559</v>
      </c>
      <c r="AB54" s="31">
        <f>'[1]For-data-entry'!DA43</f>
        <v>1207.1599999999999</v>
      </c>
      <c r="AC54" s="31">
        <f>'[1]For-data-entry'!DB43</f>
        <v>673</v>
      </c>
      <c r="AD54" s="31">
        <f>'[1]For-data-entry'!DC43</f>
        <v>4151.1099999999997</v>
      </c>
    </row>
    <row r="55" spans="1:30" ht="24.95" customHeight="1">
      <c r="A55" s="92">
        <v>13</v>
      </c>
      <c r="B55" s="94" t="str">
        <f>'[1]For-data-entry'!B44</f>
        <v>IndusInd Bank</v>
      </c>
      <c r="C55" s="31">
        <f>'[1]For-data-entry'!CB44</f>
        <v>202</v>
      </c>
      <c r="D55" s="31">
        <f>'[1]For-data-entry'!CC44</f>
        <v>391.14659999999998</v>
      </c>
      <c r="E55" s="31">
        <f>'[1]For-data-entry'!CD44</f>
        <v>544</v>
      </c>
      <c r="F55" s="31">
        <f>'[1]For-data-entry'!CE44</f>
        <v>763.16</v>
      </c>
      <c r="G55" s="31">
        <f>'[1]For-data-entry'!CF44</f>
        <v>2118</v>
      </c>
      <c r="H55" s="31">
        <f>'[1]For-data-entry'!CG44</f>
        <v>4933.5869000000002</v>
      </c>
      <c r="I55" s="31">
        <f>'[1]For-data-entry'!CH44</f>
        <v>7368</v>
      </c>
      <c r="J55" s="31">
        <f>'[1]For-data-entry'!CI44</f>
        <v>13093.78</v>
      </c>
      <c r="K55" s="31">
        <f>'[1]For-data-entry'!CJ44</f>
        <v>4</v>
      </c>
      <c r="L55" s="31">
        <f>'[1]For-data-entry'!CK44</f>
        <v>11.74</v>
      </c>
      <c r="M55" s="31">
        <f>'[1]For-data-entry'!CL44</f>
        <v>9</v>
      </c>
      <c r="N55" s="31">
        <f>'[1]For-data-entry'!CM44</f>
        <v>13.5</v>
      </c>
      <c r="O55" s="31">
        <f>'[1]For-data-entry'!CN44</f>
        <v>2</v>
      </c>
      <c r="P55" s="31">
        <f>'[1]For-data-entry'!CO44</f>
        <v>9.5299999999999994</v>
      </c>
      <c r="Q55" s="31">
        <f>'[1]For-data-entry'!CP44</f>
        <v>3</v>
      </c>
      <c r="R55" s="31">
        <f>'[1]For-data-entry'!CQ44</f>
        <v>11.15</v>
      </c>
      <c r="S55" s="31">
        <f>'[1]For-data-entry'!CR44</f>
        <v>0</v>
      </c>
      <c r="T55" s="31">
        <f>'[1]For-data-entry'!CS44</f>
        <v>0</v>
      </c>
      <c r="U55" s="31">
        <f>'[1]For-data-entry'!CT44</f>
        <v>1</v>
      </c>
      <c r="V55" s="31">
        <f>'[1]For-data-entry'!CU44</f>
        <v>0.26</v>
      </c>
      <c r="W55" s="31">
        <f>'[1]For-data-entry'!CV44</f>
        <v>7</v>
      </c>
      <c r="X55" s="31">
        <f>'[1]For-data-entry'!CW44</f>
        <v>11.3653</v>
      </c>
      <c r="Y55" s="31">
        <f>'[1]For-data-entry'!CX44</f>
        <v>15</v>
      </c>
      <c r="Z55" s="31">
        <f>'[1]For-data-entry'!CY44</f>
        <v>17.760000000000002</v>
      </c>
      <c r="AA55" s="31">
        <f>'[1]For-data-entry'!CZ44</f>
        <v>2333</v>
      </c>
      <c r="AB55" s="31">
        <f>'[1]For-data-entry'!DA44</f>
        <v>5357.3688000000002</v>
      </c>
      <c r="AC55" s="31">
        <f>'[1]For-data-entry'!DB44</f>
        <v>7940</v>
      </c>
      <c r="AD55" s="31">
        <f>'[1]For-data-entry'!DC44</f>
        <v>13899.61</v>
      </c>
    </row>
    <row r="56" spans="1:30" ht="24.95" customHeight="1">
      <c r="A56" s="92">
        <v>14</v>
      </c>
      <c r="B56" s="94" t="str">
        <f>'[1]For-data-entry'!B45</f>
        <v>HDFC Bank Ltd</v>
      </c>
      <c r="C56" s="31">
        <f>'[1]For-data-entry'!CB45</f>
        <v>1155</v>
      </c>
      <c r="D56" s="31">
        <f>'[1]For-data-entry'!CC45</f>
        <v>1162.19</v>
      </c>
      <c r="E56" s="31">
        <f>'[1]For-data-entry'!CD45</f>
        <v>3588</v>
      </c>
      <c r="F56" s="31">
        <f>'[1]For-data-entry'!CE45</f>
        <v>4357.6499999999996</v>
      </c>
      <c r="G56" s="31">
        <f>'[1]For-data-entry'!CF45</f>
        <v>18061</v>
      </c>
      <c r="H56" s="31">
        <f>'[1]For-data-entry'!CG45</f>
        <v>10341.879999999999</v>
      </c>
      <c r="I56" s="31">
        <f>'[1]For-data-entry'!CH45</f>
        <v>50812</v>
      </c>
      <c r="J56" s="31">
        <f>'[1]For-data-entry'!CI45</f>
        <v>29592.71</v>
      </c>
      <c r="K56" s="31">
        <f>'[1]For-data-entry'!CJ45</f>
        <v>11</v>
      </c>
      <c r="L56" s="31">
        <f>'[1]For-data-entry'!CK45</f>
        <v>25.07</v>
      </c>
      <c r="M56" s="31">
        <f>'[1]For-data-entry'!CL45</f>
        <v>51</v>
      </c>
      <c r="N56" s="31">
        <f>'[1]For-data-entry'!CM45</f>
        <v>67.98</v>
      </c>
      <c r="O56" s="31">
        <f>'[1]For-data-entry'!CN45</f>
        <v>13</v>
      </c>
      <c r="P56" s="31">
        <f>'[1]For-data-entry'!CO45</f>
        <v>3.02</v>
      </c>
      <c r="Q56" s="31">
        <f>'[1]For-data-entry'!CP45</f>
        <v>55</v>
      </c>
      <c r="R56" s="31">
        <f>'[1]For-data-entry'!CQ45</f>
        <v>10.54</v>
      </c>
      <c r="S56" s="31">
        <f>'[1]For-data-entry'!CR45</f>
        <v>4</v>
      </c>
      <c r="T56" s="31">
        <f>'[1]For-data-entry'!CS45</f>
        <v>1.68</v>
      </c>
      <c r="U56" s="31">
        <f>'[1]For-data-entry'!CT45</f>
        <v>21</v>
      </c>
      <c r="V56" s="31">
        <f>'[1]For-data-entry'!CU45</f>
        <v>45.62</v>
      </c>
      <c r="W56" s="31">
        <f>'[1]For-data-entry'!CV45</f>
        <v>59</v>
      </c>
      <c r="X56" s="31">
        <f>'[1]For-data-entry'!CW45</f>
        <v>100.88</v>
      </c>
      <c r="Y56" s="31">
        <f>'[1]For-data-entry'!CX45</f>
        <v>232</v>
      </c>
      <c r="Z56" s="31">
        <f>'[1]For-data-entry'!CY45</f>
        <v>517.25</v>
      </c>
      <c r="AA56" s="31">
        <f>'[1]For-data-entry'!CZ45</f>
        <v>19303</v>
      </c>
      <c r="AB56" s="31">
        <f>'[1]For-data-entry'!DA45</f>
        <v>11634.72</v>
      </c>
      <c r="AC56" s="31">
        <f>'[1]For-data-entry'!DB45</f>
        <v>54759</v>
      </c>
      <c r="AD56" s="31">
        <f>'[1]For-data-entry'!DC45</f>
        <v>34591.750000000007</v>
      </c>
    </row>
    <row r="57" spans="1:30" ht="24.95" customHeight="1">
      <c r="A57" s="92">
        <v>15</v>
      </c>
      <c r="B57" s="94" t="str">
        <f>'[1]For-data-entry'!B46</f>
        <v xml:space="preserve">Axis Bank Ltd </v>
      </c>
      <c r="C57" s="31">
        <f>'[1]For-data-entry'!CB46</f>
        <v>482</v>
      </c>
      <c r="D57" s="31">
        <f>'[1]For-data-entry'!CC46</f>
        <v>1956</v>
      </c>
      <c r="E57" s="31">
        <f>'[1]For-data-entry'!CD46</f>
        <v>1085</v>
      </c>
      <c r="F57" s="31">
        <f>'[1]For-data-entry'!CE46</f>
        <v>5524</v>
      </c>
      <c r="G57" s="31">
        <f>'[1]For-data-entry'!CF46</f>
        <v>4366</v>
      </c>
      <c r="H57" s="31">
        <f>'[1]For-data-entry'!CG46</f>
        <v>10240</v>
      </c>
      <c r="I57" s="31">
        <f>'[1]For-data-entry'!CH46</f>
        <v>6647</v>
      </c>
      <c r="J57" s="31">
        <f>'[1]For-data-entry'!CI46</f>
        <v>13731</v>
      </c>
      <c r="K57" s="31">
        <f>'[1]For-data-entry'!CJ46</f>
        <v>27</v>
      </c>
      <c r="L57" s="31">
        <f>'[1]For-data-entry'!CK46</f>
        <v>119</v>
      </c>
      <c r="M57" s="31">
        <f>'[1]For-data-entry'!CL46</f>
        <v>29</v>
      </c>
      <c r="N57" s="31">
        <f>'[1]For-data-entry'!CM46</f>
        <v>210</v>
      </c>
      <c r="O57" s="31">
        <f>'[1]For-data-entry'!CN46</f>
        <v>3</v>
      </c>
      <c r="P57" s="31">
        <f>'[1]For-data-entry'!CO46</f>
        <v>8</v>
      </c>
      <c r="Q57" s="31">
        <f>'[1]For-data-entry'!CP46</f>
        <v>4</v>
      </c>
      <c r="R57" s="31">
        <f>'[1]For-data-entry'!CQ46</f>
        <v>28</v>
      </c>
      <c r="S57" s="31">
        <f>'[1]For-data-entry'!CR46</f>
        <v>0</v>
      </c>
      <c r="T57" s="31">
        <f>'[1]For-data-entry'!CS46</f>
        <v>0</v>
      </c>
      <c r="U57" s="31">
        <f>'[1]For-data-entry'!CT46</f>
        <v>0</v>
      </c>
      <c r="V57" s="31">
        <f>'[1]For-data-entry'!CU46</f>
        <v>0</v>
      </c>
      <c r="W57" s="31">
        <f>'[1]For-data-entry'!CV46</f>
        <v>0</v>
      </c>
      <c r="X57" s="31">
        <f>'[1]For-data-entry'!CW46</f>
        <v>0</v>
      </c>
      <c r="Y57" s="31">
        <f>'[1]For-data-entry'!CX46</f>
        <v>0</v>
      </c>
      <c r="Z57" s="31">
        <f>'[1]For-data-entry'!CY46</f>
        <v>0</v>
      </c>
      <c r="AA57" s="31">
        <f>'[1]For-data-entry'!CZ46</f>
        <v>4878</v>
      </c>
      <c r="AB57" s="31">
        <f>'[1]For-data-entry'!DA46</f>
        <v>12323</v>
      </c>
      <c r="AC57" s="31">
        <f>'[1]For-data-entry'!DB46</f>
        <v>7765</v>
      </c>
      <c r="AD57" s="31">
        <f>'[1]For-data-entry'!DC46</f>
        <v>19493</v>
      </c>
    </row>
    <row r="58" spans="1:30" ht="24.95" customHeight="1">
      <c r="A58" s="92">
        <v>16</v>
      </c>
      <c r="B58" s="94" t="str">
        <f>'[1]For-data-entry'!B47</f>
        <v>ICICI Bank Ltd</v>
      </c>
      <c r="C58" s="31">
        <f>'[1]For-data-entry'!CB47</f>
        <v>1636</v>
      </c>
      <c r="D58" s="31">
        <f>'[1]For-data-entry'!CC47</f>
        <v>15879.56</v>
      </c>
      <c r="E58" s="31">
        <f>'[1]For-data-entry'!CD47</f>
        <v>5604</v>
      </c>
      <c r="F58" s="31">
        <f>'[1]For-data-entry'!CE47</f>
        <v>64461.63</v>
      </c>
      <c r="G58" s="31">
        <f>'[1]For-data-entry'!CF47</f>
        <v>10445</v>
      </c>
      <c r="H58" s="31">
        <f>'[1]For-data-entry'!CG47</f>
        <v>29380.25</v>
      </c>
      <c r="I58" s="31">
        <f>'[1]For-data-entry'!CH47</f>
        <v>18238</v>
      </c>
      <c r="J58" s="31">
        <f>'[1]For-data-entry'!CI47</f>
        <v>80199.45</v>
      </c>
      <c r="K58" s="31">
        <f>'[1]For-data-entry'!CJ47</f>
        <v>65</v>
      </c>
      <c r="L58" s="31">
        <f>'[1]For-data-entry'!CK47</f>
        <v>488.10493500000001</v>
      </c>
      <c r="M58" s="31">
        <f>'[1]For-data-entry'!CL47</f>
        <v>252</v>
      </c>
      <c r="N58" s="31">
        <f>'[1]For-data-entry'!CM47</f>
        <v>4092.38</v>
      </c>
      <c r="O58" s="31">
        <f>'[1]For-data-entry'!CN47</f>
        <v>33</v>
      </c>
      <c r="P58" s="31">
        <f>'[1]For-data-entry'!CO47</f>
        <v>300.79149100000001</v>
      </c>
      <c r="Q58" s="31">
        <f>'[1]For-data-entry'!CP47</f>
        <v>146</v>
      </c>
      <c r="R58" s="31">
        <f>'[1]For-data-entry'!CQ47</f>
        <v>761.40756099999999</v>
      </c>
      <c r="S58" s="31">
        <f>'[1]For-data-entry'!CR47</f>
        <v>34</v>
      </c>
      <c r="T58" s="31">
        <f>'[1]For-data-entry'!CS47</f>
        <v>11.7291401</v>
      </c>
      <c r="U58" s="31">
        <f>'[1]For-data-entry'!CT47</f>
        <v>68</v>
      </c>
      <c r="V58" s="31">
        <f>'[1]For-data-entry'!CU47</f>
        <v>204.96071800000001</v>
      </c>
      <c r="W58" s="31">
        <f>'[1]For-data-entry'!CV47</f>
        <v>51</v>
      </c>
      <c r="X58" s="31">
        <f>'[1]For-data-entry'!CW47</f>
        <v>2546.84</v>
      </c>
      <c r="Y58" s="31">
        <f>'[1]For-data-entry'!CX47</f>
        <v>231</v>
      </c>
      <c r="Z58" s="31">
        <f>'[1]For-data-entry'!CY47</f>
        <v>7098.57</v>
      </c>
      <c r="AA58" s="31">
        <f>'[1]For-data-entry'!CZ47</f>
        <v>12264</v>
      </c>
      <c r="AB58" s="31">
        <f>'[1]For-data-entry'!DA47</f>
        <v>48607.275566099997</v>
      </c>
      <c r="AC58" s="31">
        <f>'[1]For-data-entry'!DB47</f>
        <v>24539</v>
      </c>
      <c r="AD58" s="31">
        <f>'[1]For-data-entry'!DC47</f>
        <v>156818.39827899999</v>
      </c>
    </row>
    <row r="59" spans="1:30" ht="24.95" customHeight="1">
      <c r="A59" s="92">
        <v>17</v>
      </c>
      <c r="B59" s="94" t="str">
        <f>'[1]For-data-entry'!B48</f>
        <v>YES BANK Ltd.</v>
      </c>
      <c r="C59" s="31">
        <f>'[1]For-data-entry'!CB48</f>
        <v>0</v>
      </c>
      <c r="D59" s="31">
        <f>'[1]For-data-entry'!CC48</f>
        <v>0</v>
      </c>
      <c r="E59" s="31">
        <f>'[1]For-data-entry'!CD48</f>
        <v>58</v>
      </c>
      <c r="F59" s="31">
        <f>'[1]For-data-entry'!CE48</f>
        <v>963</v>
      </c>
      <c r="G59" s="31">
        <f>'[1]For-data-entry'!CF48</f>
        <v>0</v>
      </c>
      <c r="H59" s="31">
        <f>'[1]For-data-entry'!CG48</f>
        <v>0</v>
      </c>
      <c r="I59" s="31">
        <f>'[1]For-data-entry'!CH48</f>
        <v>159</v>
      </c>
      <c r="J59" s="31">
        <f>'[1]For-data-entry'!CI48</f>
        <v>12233</v>
      </c>
      <c r="K59" s="31">
        <f>'[1]For-data-entry'!CJ48</f>
        <v>0</v>
      </c>
      <c r="L59" s="31">
        <f>'[1]For-data-entry'!CK48</f>
        <v>0</v>
      </c>
      <c r="M59" s="31">
        <f>'[1]For-data-entry'!CL48</f>
        <v>0</v>
      </c>
      <c r="N59" s="31">
        <f>'[1]For-data-entry'!CM48</f>
        <v>0</v>
      </c>
      <c r="O59" s="31">
        <f>'[1]For-data-entry'!CN48</f>
        <v>0</v>
      </c>
      <c r="P59" s="31">
        <f>'[1]For-data-entry'!CO48</f>
        <v>0</v>
      </c>
      <c r="Q59" s="31">
        <f>'[1]For-data-entry'!CP48</f>
        <v>1</v>
      </c>
      <c r="R59" s="31">
        <f>'[1]For-data-entry'!CQ48</f>
        <v>5</v>
      </c>
      <c r="S59" s="31">
        <f>'[1]For-data-entry'!CR48</f>
        <v>0</v>
      </c>
      <c r="T59" s="31">
        <f>'[1]For-data-entry'!CS48</f>
        <v>0</v>
      </c>
      <c r="U59" s="31">
        <f>'[1]For-data-entry'!CT48</f>
        <v>0</v>
      </c>
      <c r="V59" s="31">
        <f>'[1]For-data-entry'!CU48</f>
        <v>0</v>
      </c>
      <c r="W59" s="31">
        <f>'[1]For-data-entry'!CV48</f>
        <v>0</v>
      </c>
      <c r="X59" s="31">
        <f>'[1]For-data-entry'!CW48</f>
        <v>0</v>
      </c>
      <c r="Y59" s="31">
        <f>'[1]For-data-entry'!CX48</f>
        <v>34</v>
      </c>
      <c r="Z59" s="31">
        <f>'[1]For-data-entry'!CY48</f>
        <v>2667</v>
      </c>
      <c r="AA59" s="31">
        <f>'[1]For-data-entry'!CZ48</f>
        <v>0</v>
      </c>
      <c r="AB59" s="31">
        <f>'[1]For-data-entry'!DA48</f>
        <v>0</v>
      </c>
      <c r="AC59" s="31">
        <f>'[1]For-data-entry'!DB48</f>
        <v>252</v>
      </c>
      <c r="AD59" s="31">
        <f>'[1]For-data-entry'!DC48</f>
        <v>15868</v>
      </c>
    </row>
    <row r="60" spans="1:30" ht="24.95" customHeight="1">
      <c r="A60" s="96"/>
      <c r="B60" s="95" t="s">
        <v>11</v>
      </c>
      <c r="C60" s="34">
        <f>'[1]For-data-entry'!CB49</f>
        <v>13490</v>
      </c>
      <c r="D60" s="34">
        <f>'[1]For-data-entry'!CC49</f>
        <v>41422.926599999999</v>
      </c>
      <c r="E60" s="34">
        <f>'[1]For-data-entry'!CD49</f>
        <v>24002</v>
      </c>
      <c r="F60" s="34">
        <f>'[1]For-data-entry'!CE49</f>
        <v>125722.38</v>
      </c>
      <c r="G60" s="34">
        <f>'[1]For-data-entry'!CF49</f>
        <v>58862</v>
      </c>
      <c r="H60" s="34">
        <f>'[1]For-data-entry'!CG49</f>
        <v>96270.406900000002</v>
      </c>
      <c r="I60" s="34">
        <f>'[1]For-data-entry'!CH49</f>
        <v>128393</v>
      </c>
      <c r="J60" s="34">
        <f>'[1]For-data-entry'!CI49</f>
        <v>252053.69999999995</v>
      </c>
      <c r="K60" s="34">
        <f>'[1]For-data-entry'!CJ49</f>
        <v>162</v>
      </c>
      <c r="L60" s="34">
        <f>'[1]For-data-entry'!CK49</f>
        <v>4699.134935000001</v>
      </c>
      <c r="M60" s="34">
        <f>'[1]For-data-entry'!CL49</f>
        <v>480</v>
      </c>
      <c r="N60" s="34">
        <f>'[1]For-data-entry'!CM49</f>
        <v>9745.39</v>
      </c>
      <c r="O60" s="34">
        <f>'[1]For-data-entry'!CN49</f>
        <v>88</v>
      </c>
      <c r="P60" s="34">
        <f>'[1]For-data-entry'!CO49</f>
        <v>350.45149100000003</v>
      </c>
      <c r="Q60" s="34">
        <f>'[1]For-data-entry'!CP49</f>
        <v>266</v>
      </c>
      <c r="R60" s="34">
        <f>'[1]For-data-entry'!CQ49</f>
        <v>984.53756099999998</v>
      </c>
      <c r="S60" s="34">
        <f>'[1]For-data-entry'!CR49</f>
        <v>76</v>
      </c>
      <c r="T60" s="34">
        <f>'[1]For-data-entry'!CS49</f>
        <v>65.499140100000005</v>
      </c>
      <c r="U60" s="34">
        <f>'[1]For-data-entry'!CT49</f>
        <v>145</v>
      </c>
      <c r="V60" s="34">
        <f>'[1]For-data-entry'!CU49</f>
        <v>294.85071800000003</v>
      </c>
      <c r="W60" s="34">
        <f>'[1]For-data-entry'!CV49</f>
        <v>444</v>
      </c>
      <c r="X60" s="34">
        <f>'[1]For-data-entry'!CW49</f>
        <v>4592.8053</v>
      </c>
      <c r="Y60" s="34">
        <f>'[1]For-data-entry'!CX49</f>
        <v>1426</v>
      </c>
      <c r="Z60" s="34">
        <f>'[1]For-data-entry'!CY49</f>
        <v>29750.53</v>
      </c>
      <c r="AA60" s="34">
        <f>'[1]For-data-entry'!CZ49</f>
        <v>73122</v>
      </c>
      <c r="AB60" s="34">
        <f>'[1]For-data-entry'!DA49</f>
        <v>147401.22436609998</v>
      </c>
      <c r="AC60" s="34">
        <f>'[1]For-data-entry'!DB49</f>
        <v>154712</v>
      </c>
      <c r="AD60" s="34">
        <f>'[1]For-data-entry'!DC49</f>
        <v>418551.38827899995</v>
      </c>
    </row>
    <row r="61" spans="1:30" ht="24.95" customHeight="1">
      <c r="A61" s="98" t="s">
        <v>10</v>
      </c>
      <c r="B61" s="97" t="s">
        <v>9</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row>
    <row r="62" spans="1:30" ht="24.95" customHeight="1">
      <c r="A62" s="98">
        <v>1</v>
      </c>
      <c r="B62" s="100" t="str">
        <f>'[1]For-data-entry'!B51</f>
        <v xml:space="preserve">Kavery Grameena Bank </v>
      </c>
      <c r="C62" s="31">
        <f>'[1]For-data-entry'!CB51</f>
        <v>310</v>
      </c>
      <c r="D62" s="31">
        <f>'[1]For-data-entry'!CC51</f>
        <v>1230</v>
      </c>
      <c r="E62" s="31">
        <f>'[1]For-data-entry'!CD51</f>
        <v>4248</v>
      </c>
      <c r="F62" s="31">
        <f>'[1]For-data-entry'!CE51</f>
        <v>8431</v>
      </c>
      <c r="G62" s="31">
        <f>'[1]For-data-entry'!CF51</f>
        <v>628</v>
      </c>
      <c r="H62" s="31">
        <f>'[1]For-data-entry'!CG51</f>
        <v>1496</v>
      </c>
      <c r="I62" s="31">
        <f>'[1]For-data-entry'!CH51</f>
        <v>13196</v>
      </c>
      <c r="J62" s="31">
        <f>'[1]For-data-entry'!CI51</f>
        <v>23378</v>
      </c>
      <c r="K62" s="31">
        <f>'[1]For-data-entry'!CJ51</f>
        <v>0</v>
      </c>
      <c r="L62" s="31">
        <f>'[1]For-data-entry'!CK51</f>
        <v>0</v>
      </c>
      <c r="M62" s="31">
        <f>'[1]For-data-entry'!CL51</f>
        <v>49</v>
      </c>
      <c r="N62" s="31">
        <f>'[1]For-data-entry'!CM51</f>
        <v>721</v>
      </c>
      <c r="O62" s="31">
        <f>'[1]For-data-entry'!CN51</f>
        <v>0</v>
      </c>
      <c r="P62" s="31">
        <f>'[1]For-data-entry'!CO51</f>
        <v>0</v>
      </c>
      <c r="Q62" s="31">
        <f>'[1]For-data-entry'!CP51</f>
        <v>0</v>
      </c>
      <c r="R62" s="31">
        <f>'[1]For-data-entry'!CQ51</f>
        <v>0</v>
      </c>
      <c r="S62" s="31">
        <f>'[1]For-data-entry'!CR51</f>
        <v>0</v>
      </c>
      <c r="T62" s="31">
        <f>'[1]For-data-entry'!CS51</f>
        <v>0</v>
      </c>
      <c r="U62" s="31">
        <f>'[1]For-data-entry'!CT51</f>
        <v>0</v>
      </c>
      <c r="V62" s="31">
        <f>'[1]For-data-entry'!CU51</f>
        <v>0</v>
      </c>
      <c r="W62" s="31">
        <f>'[1]For-data-entry'!CV51</f>
        <v>82</v>
      </c>
      <c r="X62" s="31">
        <f>'[1]For-data-entry'!CW51</f>
        <v>190</v>
      </c>
      <c r="Y62" s="31">
        <f>'[1]For-data-entry'!CX51</f>
        <v>209</v>
      </c>
      <c r="Z62" s="31">
        <f>'[1]For-data-entry'!CY51</f>
        <v>257</v>
      </c>
      <c r="AA62" s="31">
        <f>'[1]For-data-entry'!CZ51</f>
        <v>1020</v>
      </c>
      <c r="AB62" s="31">
        <f>'[1]For-data-entry'!DA51</f>
        <v>2916</v>
      </c>
      <c r="AC62" s="31">
        <f>'[1]For-data-entry'!DB51</f>
        <v>17702</v>
      </c>
      <c r="AD62" s="31">
        <f>'[1]For-data-entry'!DC51</f>
        <v>32787</v>
      </c>
    </row>
    <row r="63" spans="1:30" ht="24.95" customHeight="1">
      <c r="A63" s="92">
        <v>2</v>
      </c>
      <c r="B63" s="100" t="str">
        <f>'[1]For-data-entry'!B52</f>
        <v>Pragathi Krishna  Grameena Bank</v>
      </c>
      <c r="C63" s="31">
        <f>'[1]For-data-entry'!CB52</f>
        <v>388</v>
      </c>
      <c r="D63" s="31">
        <f>'[1]For-data-entry'!CC52</f>
        <v>461</v>
      </c>
      <c r="E63" s="31">
        <f>'[1]For-data-entry'!CD52</f>
        <v>965</v>
      </c>
      <c r="F63" s="31">
        <f>'[1]For-data-entry'!CE52</f>
        <v>1852</v>
      </c>
      <c r="G63" s="31">
        <f>'[1]For-data-entry'!CF52</f>
        <v>15092</v>
      </c>
      <c r="H63" s="31">
        <f>'[1]For-data-entry'!CG52</f>
        <v>12364</v>
      </c>
      <c r="I63" s="31">
        <f>'[1]For-data-entry'!CH52</f>
        <v>34358</v>
      </c>
      <c r="J63" s="31">
        <f>'[1]For-data-entry'!CI52</f>
        <v>34864</v>
      </c>
      <c r="K63" s="31">
        <f>'[1]For-data-entry'!CJ52</f>
        <v>2</v>
      </c>
      <c r="L63" s="31">
        <f>'[1]For-data-entry'!CK52</f>
        <v>3</v>
      </c>
      <c r="M63" s="31">
        <f>'[1]For-data-entry'!CL52</f>
        <v>8</v>
      </c>
      <c r="N63" s="31">
        <f>'[1]For-data-entry'!CM52</f>
        <v>28</v>
      </c>
      <c r="O63" s="31">
        <f>'[1]For-data-entry'!CN52</f>
        <v>44</v>
      </c>
      <c r="P63" s="31">
        <f>'[1]For-data-entry'!CO52</f>
        <v>25</v>
      </c>
      <c r="Q63" s="31">
        <f>'[1]For-data-entry'!CP52</f>
        <v>89</v>
      </c>
      <c r="R63" s="31">
        <f>'[1]For-data-entry'!CQ52</f>
        <v>92</v>
      </c>
      <c r="S63" s="31">
        <f>'[1]For-data-entry'!CR52</f>
        <v>0</v>
      </c>
      <c r="T63" s="31">
        <f>'[1]For-data-entry'!CS52</f>
        <v>0</v>
      </c>
      <c r="U63" s="31">
        <f>'[1]For-data-entry'!CT52</f>
        <v>0</v>
      </c>
      <c r="V63" s="31">
        <f>'[1]For-data-entry'!CU52</f>
        <v>0</v>
      </c>
      <c r="W63" s="31">
        <f>'[1]For-data-entry'!CV52</f>
        <v>114</v>
      </c>
      <c r="X63" s="31">
        <f>'[1]For-data-entry'!CW52</f>
        <v>247</v>
      </c>
      <c r="Y63" s="31">
        <f>'[1]For-data-entry'!CX52</f>
        <v>221</v>
      </c>
      <c r="Z63" s="31">
        <f>'[1]For-data-entry'!CY52</f>
        <v>518</v>
      </c>
      <c r="AA63" s="31">
        <f>'[1]For-data-entry'!CZ52</f>
        <v>15640</v>
      </c>
      <c r="AB63" s="31">
        <f>'[1]For-data-entry'!DA52</f>
        <v>13100</v>
      </c>
      <c r="AC63" s="31">
        <f>'[1]For-data-entry'!DB52</f>
        <v>35641</v>
      </c>
      <c r="AD63" s="31">
        <f>'[1]For-data-entry'!DC52</f>
        <v>37354</v>
      </c>
    </row>
    <row r="64" spans="1:30" ht="24.95" customHeight="1">
      <c r="A64" s="92">
        <v>3</v>
      </c>
      <c r="B64" s="100" t="str">
        <f>'[1]For-data-entry'!B53</f>
        <v>Karnataka Vikas Grameena Bank</v>
      </c>
      <c r="C64" s="31">
        <f>'[1]For-data-entry'!CB53</f>
        <v>760</v>
      </c>
      <c r="D64" s="31">
        <f>'[1]For-data-entry'!CC53</f>
        <v>1515.16</v>
      </c>
      <c r="E64" s="31">
        <f>'[1]For-data-entry'!CD53</f>
        <v>5526</v>
      </c>
      <c r="F64" s="31">
        <f>'[1]For-data-entry'!CE53</f>
        <v>8744.84</v>
      </c>
      <c r="G64" s="31">
        <f>'[1]For-data-entry'!CF53</f>
        <v>13353</v>
      </c>
      <c r="H64" s="31">
        <f>'[1]For-data-entry'!CG53</f>
        <v>11531.94</v>
      </c>
      <c r="I64" s="31">
        <f>'[1]For-data-entry'!CH53</f>
        <v>78062</v>
      </c>
      <c r="J64" s="31">
        <f>'[1]For-data-entry'!CI53</f>
        <v>65489.69</v>
      </c>
      <c r="K64" s="31">
        <f>'[1]For-data-entry'!CJ53</f>
        <v>162</v>
      </c>
      <c r="L64" s="31">
        <f>'[1]For-data-entry'!CK53</f>
        <v>148.15</v>
      </c>
      <c r="M64" s="31">
        <f>'[1]For-data-entry'!CL53</f>
        <v>7928</v>
      </c>
      <c r="N64" s="31">
        <f>'[1]For-data-entry'!CM53</f>
        <v>7185.73</v>
      </c>
      <c r="O64" s="31">
        <f>'[1]For-data-entry'!CN53</f>
        <v>104</v>
      </c>
      <c r="P64" s="31">
        <f>'[1]For-data-entry'!CO53</f>
        <v>159.18</v>
      </c>
      <c r="Q64" s="31">
        <f>'[1]For-data-entry'!CP53</f>
        <v>7964</v>
      </c>
      <c r="R64" s="31">
        <f>'[1]For-data-entry'!CQ53</f>
        <v>5550.91</v>
      </c>
      <c r="S64" s="31">
        <f>'[1]For-data-entry'!CR53</f>
        <v>0</v>
      </c>
      <c r="T64" s="31">
        <f>'[1]For-data-entry'!CS53</f>
        <v>0</v>
      </c>
      <c r="U64" s="31">
        <f>'[1]For-data-entry'!CT53</f>
        <v>0</v>
      </c>
      <c r="V64" s="31">
        <f>'[1]For-data-entry'!CU53</f>
        <v>0</v>
      </c>
      <c r="W64" s="31">
        <f>'[1]For-data-entry'!CV53</f>
        <v>509</v>
      </c>
      <c r="X64" s="31">
        <f>'[1]For-data-entry'!CW53</f>
        <v>439.25</v>
      </c>
      <c r="Y64" s="31">
        <f>'[1]For-data-entry'!CX53</f>
        <v>882</v>
      </c>
      <c r="Z64" s="31">
        <f>'[1]For-data-entry'!CY53</f>
        <v>776.24</v>
      </c>
      <c r="AA64" s="31">
        <f>'[1]For-data-entry'!CZ53</f>
        <v>14888</v>
      </c>
      <c r="AB64" s="31">
        <f>'[1]For-data-entry'!DA53</f>
        <v>13793.68</v>
      </c>
      <c r="AC64" s="31">
        <f>'[1]For-data-entry'!DB53</f>
        <v>100362</v>
      </c>
      <c r="AD64" s="31">
        <f>'[1]For-data-entry'!DC53</f>
        <v>87747.41</v>
      </c>
    </row>
    <row r="65" spans="1:30" ht="24.95" customHeight="1">
      <c r="A65" s="98"/>
      <c r="B65" s="97" t="s">
        <v>8</v>
      </c>
      <c r="C65" s="34">
        <f>'[1]For-data-entry'!CB54</f>
        <v>1458</v>
      </c>
      <c r="D65" s="34">
        <f>'[1]For-data-entry'!CC54</f>
        <v>3206.16</v>
      </c>
      <c r="E65" s="34">
        <f>'[1]For-data-entry'!CD54</f>
        <v>10739</v>
      </c>
      <c r="F65" s="34">
        <f>'[1]For-data-entry'!CE54</f>
        <v>19027.84</v>
      </c>
      <c r="G65" s="34">
        <f>'[1]For-data-entry'!CF54</f>
        <v>29073</v>
      </c>
      <c r="H65" s="34">
        <f>'[1]For-data-entry'!CG54</f>
        <v>25391.940000000002</v>
      </c>
      <c r="I65" s="34">
        <f>'[1]For-data-entry'!CH54</f>
        <v>125616</v>
      </c>
      <c r="J65" s="34">
        <f>'[1]For-data-entry'!CI54</f>
        <v>123731.69</v>
      </c>
      <c r="K65" s="34">
        <f>'[1]For-data-entry'!CJ54</f>
        <v>164</v>
      </c>
      <c r="L65" s="34">
        <f>'[1]For-data-entry'!CK54</f>
        <v>151.15</v>
      </c>
      <c r="M65" s="34">
        <f>'[1]For-data-entry'!CL54</f>
        <v>7985</v>
      </c>
      <c r="N65" s="34">
        <f>'[1]For-data-entry'!CM54</f>
        <v>7934.73</v>
      </c>
      <c r="O65" s="34">
        <f>'[1]For-data-entry'!CN54</f>
        <v>148</v>
      </c>
      <c r="P65" s="34">
        <f>'[1]For-data-entry'!CO54</f>
        <v>184.18</v>
      </c>
      <c r="Q65" s="34">
        <f>'[1]For-data-entry'!CP54</f>
        <v>8053</v>
      </c>
      <c r="R65" s="34">
        <f>'[1]For-data-entry'!CQ54</f>
        <v>5642.91</v>
      </c>
      <c r="S65" s="34">
        <f>'[1]For-data-entry'!CR54</f>
        <v>0</v>
      </c>
      <c r="T65" s="34">
        <f>'[1]For-data-entry'!CS54</f>
        <v>0</v>
      </c>
      <c r="U65" s="34">
        <f>'[1]For-data-entry'!CT54</f>
        <v>0</v>
      </c>
      <c r="V65" s="34">
        <f>'[1]For-data-entry'!CU54</f>
        <v>0</v>
      </c>
      <c r="W65" s="34">
        <f>'[1]For-data-entry'!CV54</f>
        <v>705</v>
      </c>
      <c r="X65" s="34">
        <f>'[1]For-data-entry'!CW54</f>
        <v>876.25</v>
      </c>
      <c r="Y65" s="34">
        <f>'[1]For-data-entry'!CX54</f>
        <v>1312</v>
      </c>
      <c r="Z65" s="34">
        <f>'[1]For-data-entry'!CY54</f>
        <v>1551.24</v>
      </c>
      <c r="AA65" s="34">
        <f>'[1]For-data-entry'!CZ54</f>
        <v>31548</v>
      </c>
      <c r="AB65" s="34">
        <f>'[1]For-data-entry'!DA54</f>
        <v>29809.68</v>
      </c>
      <c r="AC65" s="34">
        <f>'[1]For-data-entry'!DB54</f>
        <v>153705</v>
      </c>
      <c r="AD65" s="34">
        <f>'[1]For-data-entry'!DC54</f>
        <v>157888.41</v>
      </c>
    </row>
    <row r="66" spans="1:30" ht="24.95" customHeight="1">
      <c r="A66" s="95" t="s">
        <v>7</v>
      </c>
      <c r="B66" s="99"/>
      <c r="C66" s="34">
        <f>'[1]For-data-entry'!CB58</f>
        <v>128118</v>
      </c>
      <c r="D66" s="34">
        <f>'[1]For-data-entry'!CC58</f>
        <v>239537.02660000001</v>
      </c>
      <c r="E66" s="34">
        <f>'[1]For-data-entry'!CD58</f>
        <v>291806</v>
      </c>
      <c r="F66" s="34">
        <f>'[1]For-data-entry'!CE58</f>
        <v>663803.63899999997</v>
      </c>
      <c r="G66" s="34">
        <f>'[1]For-data-entry'!CF58</f>
        <v>377211</v>
      </c>
      <c r="H66" s="34">
        <f>'[1]For-data-entry'!CG58</f>
        <v>824875.96690000012</v>
      </c>
      <c r="I66" s="34">
        <f>'[1]For-data-entry'!CH58</f>
        <v>844272</v>
      </c>
      <c r="J66" s="34">
        <f>'[1]For-data-entry'!CI58</f>
        <v>2174173.2199999997</v>
      </c>
      <c r="K66" s="34">
        <f>'[1]For-data-entry'!CJ58</f>
        <v>12142</v>
      </c>
      <c r="L66" s="34">
        <f>'[1]For-data-entry'!CK58</f>
        <v>35095.014934999999</v>
      </c>
      <c r="M66" s="34">
        <f>'[1]For-data-entry'!CL58</f>
        <v>28268</v>
      </c>
      <c r="N66" s="34">
        <f>'[1]For-data-entry'!CM58</f>
        <v>81283.41</v>
      </c>
      <c r="O66" s="34">
        <f>'[1]For-data-entry'!CN58</f>
        <v>4148</v>
      </c>
      <c r="P66" s="34">
        <f>'[1]For-data-entry'!CO58</f>
        <v>7876.291491</v>
      </c>
      <c r="Q66" s="34">
        <f>'[1]For-data-entry'!CP58</f>
        <v>10713</v>
      </c>
      <c r="R66" s="34">
        <f>'[1]For-data-entry'!CQ58</f>
        <v>23832.467561000001</v>
      </c>
      <c r="S66" s="34">
        <f>'[1]For-data-entry'!CR58</f>
        <v>176</v>
      </c>
      <c r="T66" s="34">
        <f>'[1]For-data-entry'!CS58</f>
        <v>1669.4991401</v>
      </c>
      <c r="U66" s="34">
        <f>'[1]For-data-entry'!CT58</f>
        <v>367</v>
      </c>
      <c r="V66" s="34">
        <f>'[1]For-data-entry'!CU58</f>
        <v>14501.320718000001</v>
      </c>
      <c r="W66" s="34">
        <f>'[1]For-data-entry'!CV58</f>
        <v>3065</v>
      </c>
      <c r="X66" s="34">
        <f>'[1]For-data-entry'!CW58</f>
        <v>19779.885300000002</v>
      </c>
      <c r="Y66" s="34">
        <f>'[1]For-data-entry'!CX58</f>
        <v>15258</v>
      </c>
      <c r="Z66" s="34">
        <f>'[1]For-data-entry'!CY58</f>
        <v>89423.67</v>
      </c>
      <c r="AA66" s="34">
        <f>'[1]For-data-entry'!CZ58</f>
        <v>524860</v>
      </c>
      <c r="AB66" s="34">
        <f>'[1]For-data-entry'!DA58</f>
        <v>1128833.6843661</v>
      </c>
      <c r="AC66" s="34">
        <f>'[1]For-data-entry'!DB58</f>
        <v>1190684</v>
      </c>
      <c r="AD66" s="34">
        <f>'[1]For-data-entry'!DC58</f>
        <v>3047017.727279</v>
      </c>
    </row>
    <row r="67" spans="1:30" ht="24.95" customHeight="1">
      <c r="A67" s="95" t="s">
        <v>54</v>
      </c>
      <c r="B67" s="95"/>
      <c r="C67" s="34">
        <f>'[1]For-data-entry'!CB56</f>
        <v>129576</v>
      </c>
      <c r="D67" s="34">
        <f>'[1]For-data-entry'!CC56</f>
        <v>242743.18660000002</v>
      </c>
      <c r="E67" s="34">
        <f>'[1]For-data-entry'!CD56</f>
        <v>302545</v>
      </c>
      <c r="F67" s="34">
        <f>'[1]For-data-entry'!CE56</f>
        <v>682831.47899999993</v>
      </c>
      <c r="G67" s="34">
        <f>'[1]For-data-entry'!CF56</f>
        <v>406284</v>
      </c>
      <c r="H67" s="34">
        <f>'[1]For-data-entry'!CG56</f>
        <v>850267.90690000006</v>
      </c>
      <c r="I67" s="34">
        <f>'[1]For-data-entry'!CH56</f>
        <v>969888</v>
      </c>
      <c r="J67" s="34">
        <f>'[1]For-data-entry'!CI56</f>
        <v>2297904.9099999997</v>
      </c>
      <c r="K67" s="34">
        <f>'[1]For-data-entry'!CJ56</f>
        <v>12306</v>
      </c>
      <c r="L67" s="34">
        <f>'[1]For-data-entry'!CK56</f>
        <v>35246.164935000001</v>
      </c>
      <c r="M67" s="34">
        <f>'[1]For-data-entry'!CL56</f>
        <v>36253</v>
      </c>
      <c r="N67" s="34">
        <f>'[1]For-data-entry'!CM56</f>
        <v>89218.14</v>
      </c>
      <c r="O67" s="34">
        <f>'[1]For-data-entry'!CN56</f>
        <v>4296</v>
      </c>
      <c r="P67" s="34">
        <f>'[1]For-data-entry'!CO56</f>
        <v>8060.4714910000002</v>
      </c>
      <c r="Q67" s="34">
        <f>'[1]For-data-entry'!CP56</f>
        <v>18766</v>
      </c>
      <c r="R67" s="34">
        <f>'[1]For-data-entry'!CQ56</f>
        <v>29475.377561000001</v>
      </c>
      <c r="S67" s="34">
        <f>'[1]For-data-entry'!CR56</f>
        <v>176</v>
      </c>
      <c r="T67" s="34">
        <f>'[1]For-data-entry'!CS56</f>
        <v>1669.4991401</v>
      </c>
      <c r="U67" s="34">
        <f>'[1]For-data-entry'!CT56</f>
        <v>367</v>
      </c>
      <c r="V67" s="34">
        <f>'[1]For-data-entry'!CU56</f>
        <v>14501.320718000001</v>
      </c>
      <c r="W67" s="34">
        <f>'[1]For-data-entry'!CV56</f>
        <v>3770</v>
      </c>
      <c r="X67" s="34">
        <f>'[1]For-data-entry'!CW56</f>
        <v>20656.135300000002</v>
      </c>
      <c r="Y67" s="34">
        <f>'[1]For-data-entry'!CX56</f>
        <v>16570</v>
      </c>
      <c r="Z67" s="34">
        <f>'[1]For-data-entry'!CY56</f>
        <v>90974.91</v>
      </c>
      <c r="AA67" s="34">
        <f>'[1]For-data-entry'!CZ56</f>
        <v>556408</v>
      </c>
      <c r="AB67" s="34">
        <f>'[1]For-data-entry'!DA56</f>
        <v>1158643.3643660999</v>
      </c>
      <c r="AC67" s="34">
        <f>'[1]For-data-entry'!DB56</f>
        <v>1344389</v>
      </c>
      <c r="AD67" s="34">
        <f>'[1]For-data-entry'!DC56</f>
        <v>3204906.1372790001</v>
      </c>
    </row>
    <row r="68" spans="1:30" ht="24.95" customHeight="1">
      <c r="A68" s="98" t="s">
        <v>5</v>
      </c>
      <c r="B68" s="97" t="s">
        <v>4</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row>
    <row r="69" spans="1:30" ht="24.95" customHeight="1">
      <c r="A69" s="92">
        <v>1</v>
      </c>
      <c r="B69" s="94" t="str">
        <f>'[1]For-data-entry'!B61</f>
        <v>KSCARD Bk.Ltd</v>
      </c>
      <c r="C69" s="31">
        <f>'[1]For-data-entry'!CB61</f>
        <v>0</v>
      </c>
      <c r="D69" s="31">
        <f>'[1]For-data-entry'!CC61</f>
        <v>0</v>
      </c>
      <c r="E69" s="31">
        <f>'[1]For-data-entry'!CD61</f>
        <v>0</v>
      </c>
      <c r="F69" s="31">
        <f>'[1]For-data-entry'!CE61</f>
        <v>0</v>
      </c>
      <c r="G69" s="31">
        <f>'[1]For-data-entry'!CF61</f>
        <v>0</v>
      </c>
      <c r="H69" s="31">
        <f>'[1]For-data-entry'!CG61</f>
        <v>0</v>
      </c>
      <c r="I69" s="31">
        <f>'[1]For-data-entry'!CH61</f>
        <v>10893</v>
      </c>
      <c r="J69" s="31">
        <f>'[1]For-data-entry'!CI61</f>
        <v>5705</v>
      </c>
      <c r="K69" s="31">
        <f>'[1]For-data-entry'!CJ61</f>
        <v>0</v>
      </c>
      <c r="L69" s="31">
        <f>'[1]For-data-entry'!CK61</f>
        <v>0</v>
      </c>
      <c r="M69" s="31">
        <f>'[1]For-data-entry'!CL61</f>
        <v>0</v>
      </c>
      <c r="N69" s="31">
        <f>'[1]For-data-entry'!CM61</f>
        <v>0</v>
      </c>
      <c r="O69" s="31">
        <f>'[1]For-data-entry'!CN61</f>
        <v>0</v>
      </c>
      <c r="P69" s="31">
        <f>'[1]For-data-entry'!CO61</f>
        <v>0</v>
      </c>
      <c r="Q69" s="31">
        <f>'[1]For-data-entry'!CP61</f>
        <v>0</v>
      </c>
      <c r="R69" s="31">
        <f>'[1]For-data-entry'!CQ61</f>
        <v>0</v>
      </c>
      <c r="S69" s="31">
        <f>'[1]For-data-entry'!CR61</f>
        <v>0</v>
      </c>
      <c r="T69" s="31">
        <f>'[1]For-data-entry'!CS61</f>
        <v>0</v>
      </c>
      <c r="U69" s="31">
        <f>'[1]For-data-entry'!CT61</f>
        <v>0</v>
      </c>
      <c r="V69" s="31">
        <f>'[1]For-data-entry'!CU61</f>
        <v>0</v>
      </c>
      <c r="W69" s="31">
        <f>'[1]For-data-entry'!CV61</f>
        <v>0</v>
      </c>
      <c r="X69" s="31">
        <f>'[1]For-data-entry'!CW61</f>
        <v>0</v>
      </c>
      <c r="Y69" s="31">
        <f>'[1]For-data-entry'!CX61</f>
        <v>0</v>
      </c>
      <c r="Z69" s="31">
        <f>'[1]For-data-entry'!CY61</f>
        <v>0</v>
      </c>
      <c r="AA69" s="31">
        <f>'[1]For-data-entry'!CZ61</f>
        <v>0</v>
      </c>
      <c r="AB69" s="31">
        <f>'[1]For-data-entry'!DA61</f>
        <v>0</v>
      </c>
      <c r="AC69" s="31">
        <f>'[1]For-data-entry'!DB61</f>
        <v>10893</v>
      </c>
      <c r="AD69" s="31">
        <f>'[1]For-data-entry'!DC61</f>
        <v>5705</v>
      </c>
    </row>
    <row r="70" spans="1:30" ht="24.95" customHeight="1">
      <c r="A70" s="92">
        <v>2</v>
      </c>
      <c r="B70" s="94" t="str">
        <f>'[1]For-data-entry'!B62</f>
        <v xml:space="preserve">K.S.Coop Apex Bank ltd </v>
      </c>
      <c r="C70" s="31">
        <f>'[1]For-data-entry'!CB62</f>
        <v>29575</v>
      </c>
      <c r="D70" s="31">
        <f>'[1]For-data-entry'!CC62</f>
        <v>18657</v>
      </c>
      <c r="E70" s="31">
        <f>'[1]For-data-entry'!CD62</f>
        <v>54218</v>
      </c>
      <c r="F70" s="31">
        <f>'[1]For-data-entry'!CE62</f>
        <v>42330</v>
      </c>
      <c r="G70" s="31">
        <f>'[1]For-data-entry'!CF62</f>
        <v>33467</v>
      </c>
      <c r="H70" s="31">
        <f>'[1]For-data-entry'!CG62</f>
        <v>21112</v>
      </c>
      <c r="I70" s="31">
        <f>'[1]For-data-entry'!CH62</f>
        <v>60079</v>
      </c>
      <c r="J70" s="31">
        <f>'[1]For-data-entry'!CI62</f>
        <v>47901</v>
      </c>
      <c r="K70" s="31">
        <f>'[1]For-data-entry'!CJ62</f>
        <v>3891</v>
      </c>
      <c r="L70" s="31">
        <f>'[1]For-data-entry'!CK62</f>
        <v>2454</v>
      </c>
      <c r="M70" s="31">
        <f>'[1]For-data-entry'!CL62</f>
        <v>7327</v>
      </c>
      <c r="N70" s="31">
        <f>'[1]For-data-entry'!CM62</f>
        <v>5569</v>
      </c>
      <c r="O70" s="31">
        <f>'[1]For-data-entry'!CN62</f>
        <v>1557</v>
      </c>
      <c r="P70" s="31">
        <f>'[1]For-data-entry'!CO62</f>
        <v>982</v>
      </c>
      <c r="Q70" s="31">
        <f>'[1]For-data-entry'!CP62</f>
        <v>16119</v>
      </c>
      <c r="R70" s="31">
        <f>'[1]For-data-entry'!CQ62</f>
        <v>2229</v>
      </c>
      <c r="S70" s="31">
        <f>'[1]For-data-entry'!CR62</f>
        <v>0</v>
      </c>
      <c r="T70" s="31">
        <f>'[1]For-data-entry'!CS62</f>
        <v>0</v>
      </c>
      <c r="U70" s="31">
        <f>'[1]For-data-entry'!CT62</f>
        <v>0</v>
      </c>
      <c r="V70" s="31">
        <f>'[1]For-data-entry'!CU62</f>
        <v>0</v>
      </c>
      <c r="W70" s="31">
        <f>'[1]For-data-entry'!CV62</f>
        <v>9341</v>
      </c>
      <c r="X70" s="31">
        <f>'[1]For-data-entry'!CW62</f>
        <v>5892</v>
      </c>
      <c r="Y70" s="31">
        <f>'[1]For-data-entry'!CX62</f>
        <v>8792</v>
      </c>
      <c r="Z70" s="31">
        <f>'[1]For-data-entry'!CY62</f>
        <v>13368</v>
      </c>
      <c r="AA70" s="31">
        <f>'[1]For-data-entry'!CZ62</f>
        <v>77831</v>
      </c>
      <c r="AB70" s="31">
        <f>'[1]For-data-entry'!DA62</f>
        <v>49097</v>
      </c>
      <c r="AC70" s="31">
        <f>'[1]For-data-entry'!DB62</f>
        <v>146535</v>
      </c>
      <c r="AD70" s="31">
        <f>'[1]For-data-entry'!DC62</f>
        <v>111397</v>
      </c>
    </row>
    <row r="71" spans="1:30" ht="24.95" customHeight="1">
      <c r="A71" s="92">
        <v>3</v>
      </c>
      <c r="B71" s="94" t="str">
        <f>'[1]For-data-entry'!B63</f>
        <v>Indl.Co.Op.Bank ltd.</v>
      </c>
      <c r="C71" s="31">
        <f>'[1]For-data-entry'!CB63</f>
        <v>0</v>
      </c>
      <c r="D71" s="31">
        <f>'[1]For-data-entry'!CC63</f>
        <v>0</v>
      </c>
      <c r="E71" s="31">
        <f>'[1]For-data-entry'!CD63</f>
        <v>0</v>
      </c>
      <c r="F71" s="31">
        <f>'[1]For-data-entry'!CE63</f>
        <v>0</v>
      </c>
      <c r="G71" s="31">
        <f>'[1]For-data-entry'!CF63</f>
        <v>0</v>
      </c>
      <c r="H71" s="31">
        <f>'[1]For-data-entry'!CG63</f>
        <v>0</v>
      </c>
      <c r="I71" s="31">
        <f>'[1]For-data-entry'!CH63</f>
        <v>0</v>
      </c>
      <c r="J71" s="31">
        <f>'[1]For-data-entry'!CI63</f>
        <v>0</v>
      </c>
      <c r="K71" s="31">
        <f>'[1]For-data-entry'!CJ63</f>
        <v>0</v>
      </c>
      <c r="L71" s="31">
        <f>'[1]For-data-entry'!CK63</f>
        <v>0</v>
      </c>
      <c r="M71" s="31">
        <f>'[1]For-data-entry'!CL63</f>
        <v>0</v>
      </c>
      <c r="N71" s="31">
        <f>'[1]For-data-entry'!CM63</f>
        <v>0</v>
      </c>
      <c r="O71" s="31">
        <f>'[1]For-data-entry'!CN63</f>
        <v>0</v>
      </c>
      <c r="P71" s="31">
        <f>'[1]For-data-entry'!CO63</f>
        <v>0</v>
      </c>
      <c r="Q71" s="31">
        <f>'[1]For-data-entry'!CP63</f>
        <v>0</v>
      </c>
      <c r="R71" s="31">
        <f>'[1]For-data-entry'!CQ63</f>
        <v>0</v>
      </c>
      <c r="S71" s="31">
        <f>'[1]For-data-entry'!CR63</f>
        <v>0</v>
      </c>
      <c r="T71" s="31">
        <f>'[1]For-data-entry'!CS63</f>
        <v>0</v>
      </c>
      <c r="U71" s="31">
        <f>'[1]For-data-entry'!CT63</f>
        <v>0</v>
      </c>
      <c r="V71" s="31">
        <f>'[1]For-data-entry'!CU63</f>
        <v>0</v>
      </c>
      <c r="W71" s="31">
        <f>'[1]For-data-entry'!CV63</f>
        <v>0</v>
      </c>
      <c r="X71" s="31">
        <f>'[1]For-data-entry'!CW63</f>
        <v>0</v>
      </c>
      <c r="Y71" s="31">
        <f>'[1]For-data-entry'!CX63</f>
        <v>0</v>
      </c>
      <c r="Z71" s="31">
        <f>'[1]For-data-entry'!CY63</f>
        <v>0</v>
      </c>
      <c r="AA71" s="31">
        <f>'[1]For-data-entry'!CZ63</f>
        <v>0</v>
      </c>
      <c r="AB71" s="31">
        <f>'[1]For-data-entry'!DA63</f>
        <v>0</v>
      </c>
      <c r="AC71" s="31">
        <f>'[1]For-data-entry'!DB63</f>
        <v>0</v>
      </c>
      <c r="AD71" s="31">
        <f>'[1]For-data-entry'!DC63</f>
        <v>0</v>
      </c>
    </row>
    <row r="72" spans="1:30" hidden="1">
      <c r="A72" s="92">
        <v>3</v>
      </c>
      <c r="B72" s="93" t="s">
        <v>70</v>
      </c>
      <c r="C72" s="31">
        <f>'[1]For-data-entry'!CB63</f>
        <v>0</v>
      </c>
      <c r="D72" s="31">
        <f>'[1]For-data-entry'!CC63</f>
        <v>0</v>
      </c>
      <c r="E72" s="31">
        <f>'[1]For-data-entry'!CD63</f>
        <v>0</v>
      </c>
      <c r="F72" s="31">
        <f>'[1]For-data-entry'!CE63</f>
        <v>0</v>
      </c>
      <c r="G72" s="31">
        <f>'[1]For-data-entry'!CF63</f>
        <v>0</v>
      </c>
      <c r="H72" s="31">
        <f>'[1]For-data-entry'!CG63</f>
        <v>0</v>
      </c>
      <c r="I72" s="31">
        <f>'[1]For-data-entry'!CH63</f>
        <v>0</v>
      </c>
      <c r="J72" s="31">
        <f>'[1]For-data-entry'!CI63</f>
        <v>0</v>
      </c>
      <c r="K72" s="31">
        <f>'[1]For-data-entry'!CJ63</f>
        <v>0</v>
      </c>
      <c r="L72" s="31">
        <f>'[1]For-data-entry'!CK63</f>
        <v>0</v>
      </c>
      <c r="M72" s="31">
        <f>'[1]For-data-entry'!CL63</f>
        <v>0</v>
      </c>
      <c r="N72" s="31">
        <f>'[1]For-data-entry'!CM63</f>
        <v>0</v>
      </c>
      <c r="O72" s="31">
        <f>'[1]For-data-entry'!CN63</f>
        <v>0</v>
      </c>
      <c r="P72" s="31">
        <f>'[1]For-data-entry'!CO63</f>
        <v>0</v>
      </c>
      <c r="Q72" s="31">
        <f>'[1]For-data-entry'!CP63</f>
        <v>0</v>
      </c>
      <c r="R72" s="31">
        <f>'[1]For-data-entry'!CQ63</f>
        <v>0</v>
      </c>
      <c r="S72" s="31">
        <f>'[1]For-data-entry'!CR63</f>
        <v>0</v>
      </c>
      <c r="T72" s="31">
        <f>'[1]For-data-entry'!CS63</f>
        <v>0</v>
      </c>
      <c r="U72" s="31">
        <f>'[1]For-data-entry'!CT63</f>
        <v>0</v>
      </c>
      <c r="V72" s="31">
        <f>'[1]For-data-entry'!CU63</f>
        <v>0</v>
      </c>
      <c r="W72" s="31">
        <f>'[1]For-data-entry'!CV63</f>
        <v>0</v>
      </c>
      <c r="X72" s="31">
        <f>'[1]For-data-entry'!CW63</f>
        <v>0</v>
      </c>
      <c r="Y72" s="31">
        <f>'[1]For-data-entry'!CX63</f>
        <v>0</v>
      </c>
      <c r="Z72" s="31">
        <f>'[1]For-data-entry'!CY63</f>
        <v>0</v>
      </c>
      <c r="AA72" s="31">
        <f>'[1]For-data-entry'!CZ63</f>
        <v>0</v>
      </c>
      <c r="AB72" s="31">
        <f>'[1]For-data-entry'!DA63</f>
        <v>0</v>
      </c>
      <c r="AC72" s="31">
        <f>'[1]For-data-entry'!DB63</f>
        <v>0</v>
      </c>
      <c r="AD72" s="31">
        <f>'[1]For-data-entry'!DC63</f>
        <v>0</v>
      </c>
    </row>
    <row r="73" spans="1:30" ht="24.95" customHeight="1">
      <c r="A73" s="96"/>
      <c r="B73" s="95" t="s">
        <v>3</v>
      </c>
      <c r="C73" s="34">
        <f>'[1]For-data-entry'!CB64</f>
        <v>29575</v>
      </c>
      <c r="D73" s="34">
        <f>'[1]For-data-entry'!CC64</f>
        <v>18657</v>
      </c>
      <c r="E73" s="34">
        <f>'[1]For-data-entry'!CD64</f>
        <v>54218</v>
      </c>
      <c r="F73" s="34">
        <f>'[1]For-data-entry'!CE64</f>
        <v>42330</v>
      </c>
      <c r="G73" s="34">
        <f>'[1]For-data-entry'!CF64</f>
        <v>33467</v>
      </c>
      <c r="H73" s="34">
        <f>'[1]For-data-entry'!CG64</f>
        <v>21112</v>
      </c>
      <c r="I73" s="34">
        <f>'[1]For-data-entry'!CH64</f>
        <v>70972</v>
      </c>
      <c r="J73" s="34">
        <f>'[1]For-data-entry'!CI64</f>
        <v>53606</v>
      </c>
      <c r="K73" s="34">
        <f>'[1]For-data-entry'!CJ64</f>
        <v>3891</v>
      </c>
      <c r="L73" s="34">
        <f>'[1]For-data-entry'!CK64</f>
        <v>2454</v>
      </c>
      <c r="M73" s="34">
        <f>'[1]For-data-entry'!CL64</f>
        <v>7327</v>
      </c>
      <c r="N73" s="34">
        <f>'[1]For-data-entry'!CM64</f>
        <v>5569</v>
      </c>
      <c r="O73" s="34">
        <f>'[1]For-data-entry'!CN64</f>
        <v>1557</v>
      </c>
      <c r="P73" s="34">
        <f>'[1]For-data-entry'!CO64</f>
        <v>982</v>
      </c>
      <c r="Q73" s="34">
        <f>'[1]For-data-entry'!CP64</f>
        <v>16119</v>
      </c>
      <c r="R73" s="34">
        <f>'[1]For-data-entry'!CQ64</f>
        <v>2229</v>
      </c>
      <c r="S73" s="34">
        <f>'[1]For-data-entry'!CR64</f>
        <v>0</v>
      </c>
      <c r="T73" s="34">
        <f>'[1]For-data-entry'!CS64</f>
        <v>0</v>
      </c>
      <c r="U73" s="34">
        <f>'[1]For-data-entry'!CT64</f>
        <v>0</v>
      </c>
      <c r="V73" s="34">
        <f>'[1]For-data-entry'!CU64</f>
        <v>0</v>
      </c>
      <c r="W73" s="34">
        <f>'[1]For-data-entry'!CV64</f>
        <v>9341</v>
      </c>
      <c r="X73" s="34">
        <f>'[1]For-data-entry'!CW64</f>
        <v>5892</v>
      </c>
      <c r="Y73" s="34">
        <f>'[1]For-data-entry'!CX64</f>
        <v>8792</v>
      </c>
      <c r="Z73" s="34">
        <f>'[1]For-data-entry'!CY64</f>
        <v>13368</v>
      </c>
      <c r="AA73" s="34">
        <f>'[1]For-data-entry'!CZ64</f>
        <v>77831</v>
      </c>
      <c r="AB73" s="34">
        <f>'[1]For-data-entry'!DA64</f>
        <v>49097</v>
      </c>
      <c r="AC73" s="34">
        <f>'[1]For-data-entry'!DB64</f>
        <v>157428</v>
      </c>
      <c r="AD73" s="34">
        <f>'[1]For-data-entry'!DC64</f>
        <v>117102</v>
      </c>
    </row>
    <row r="74" spans="1:30" ht="24.95" customHeight="1">
      <c r="A74" s="92" t="s">
        <v>2</v>
      </c>
      <c r="B74" s="94" t="str">
        <f>'[1]For-data-entry'!B65</f>
        <v>KSFC</v>
      </c>
      <c r="C74" s="31">
        <f>'[1]For-data-entry'!CB65</f>
        <v>12</v>
      </c>
      <c r="D74" s="31">
        <f>'[1]For-data-entry'!CC65</f>
        <v>497.78</v>
      </c>
      <c r="E74" s="31">
        <f>'[1]For-data-entry'!CD65</f>
        <v>62</v>
      </c>
      <c r="F74" s="31">
        <f>'[1]For-data-entry'!CE65</f>
        <v>1711.22</v>
      </c>
      <c r="G74" s="31">
        <f>'[1]For-data-entry'!CF65</f>
        <v>80</v>
      </c>
      <c r="H74" s="31">
        <f>'[1]For-data-entry'!CG65</f>
        <v>3308.99</v>
      </c>
      <c r="I74" s="31">
        <f>'[1]For-data-entry'!CH65</f>
        <v>436</v>
      </c>
      <c r="J74" s="31">
        <f>'[1]For-data-entry'!CI65</f>
        <v>11427.92</v>
      </c>
      <c r="K74" s="31">
        <f>'[1]For-data-entry'!CJ65</f>
        <v>0</v>
      </c>
      <c r="L74" s="31">
        <f>'[1]For-data-entry'!CK65</f>
        <v>0</v>
      </c>
      <c r="M74" s="31">
        <f>'[1]For-data-entry'!CL65</f>
        <v>0</v>
      </c>
      <c r="N74" s="31">
        <f>'[1]For-data-entry'!CM65</f>
        <v>0</v>
      </c>
      <c r="O74" s="31">
        <f>'[1]For-data-entry'!CN65</f>
        <v>0</v>
      </c>
      <c r="P74" s="31">
        <f>'[1]For-data-entry'!CO65</f>
        <v>0</v>
      </c>
      <c r="Q74" s="31">
        <f>'[1]For-data-entry'!CP65</f>
        <v>0</v>
      </c>
      <c r="R74" s="31">
        <f>'[1]For-data-entry'!CQ65</f>
        <v>0</v>
      </c>
      <c r="S74" s="31">
        <f>'[1]For-data-entry'!CR65</f>
        <v>0</v>
      </c>
      <c r="T74" s="31">
        <f>'[1]For-data-entry'!CS65</f>
        <v>0</v>
      </c>
      <c r="U74" s="31">
        <f>'[1]For-data-entry'!CT65</f>
        <v>1</v>
      </c>
      <c r="V74" s="31">
        <f>'[1]For-data-entry'!CU65</f>
        <v>27.5</v>
      </c>
      <c r="W74" s="31">
        <f>'[1]For-data-entry'!CV65</f>
        <v>0</v>
      </c>
      <c r="X74" s="31">
        <f>'[1]For-data-entry'!CW65</f>
        <v>0</v>
      </c>
      <c r="Y74" s="31">
        <f>'[1]For-data-entry'!CX65</f>
        <v>0</v>
      </c>
      <c r="Z74" s="31">
        <f>'[1]For-data-entry'!CY65</f>
        <v>0</v>
      </c>
      <c r="AA74" s="31">
        <f>'[1]For-data-entry'!CZ65</f>
        <v>92</v>
      </c>
      <c r="AB74" s="31">
        <f>'[1]For-data-entry'!DA65</f>
        <v>3806.7699999999995</v>
      </c>
      <c r="AC74" s="31">
        <f>'[1]For-data-entry'!DB65</f>
        <v>499</v>
      </c>
      <c r="AD74" s="31">
        <f>'[1]For-data-entry'!DC65</f>
        <v>13166.64</v>
      </c>
    </row>
    <row r="75" spans="1:30" ht="24.95" customHeight="1">
      <c r="A75" s="92"/>
      <c r="B75" s="93" t="s">
        <v>1</v>
      </c>
      <c r="C75" s="34">
        <f>'[1]For-data-entry'!CB66</f>
        <v>12</v>
      </c>
      <c r="D75" s="34">
        <f>'[1]For-data-entry'!CC66</f>
        <v>497.78</v>
      </c>
      <c r="E75" s="34">
        <f>'[1]For-data-entry'!CD66</f>
        <v>62</v>
      </c>
      <c r="F75" s="34">
        <f>'[1]For-data-entry'!CE66</f>
        <v>1711.22</v>
      </c>
      <c r="G75" s="34">
        <f>'[1]For-data-entry'!CF66</f>
        <v>80</v>
      </c>
      <c r="H75" s="34">
        <f>'[1]For-data-entry'!CG66</f>
        <v>3308.99</v>
      </c>
      <c r="I75" s="34">
        <f>'[1]For-data-entry'!CH66</f>
        <v>436</v>
      </c>
      <c r="J75" s="34">
        <f>'[1]For-data-entry'!CI66</f>
        <v>11427.92</v>
      </c>
      <c r="K75" s="34">
        <f>'[1]For-data-entry'!CJ66</f>
        <v>0</v>
      </c>
      <c r="L75" s="34">
        <f>'[1]For-data-entry'!CK66</f>
        <v>0</v>
      </c>
      <c r="M75" s="34">
        <f>'[1]For-data-entry'!CL66</f>
        <v>0</v>
      </c>
      <c r="N75" s="34">
        <f>'[1]For-data-entry'!CM66</f>
        <v>0</v>
      </c>
      <c r="O75" s="34">
        <f>'[1]For-data-entry'!CN66</f>
        <v>0</v>
      </c>
      <c r="P75" s="34">
        <f>'[1]For-data-entry'!CO66</f>
        <v>0</v>
      </c>
      <c r="Q75" s="34">
        <f>'[1]For-data-entry'!CP66</f>
        <v>0</v>
      </c>
      <c r="R75" s="34">
        <f>'[1]For-data-entry'!CQ66</f>
        <v>0</v>
      </c>
      <c r="S75" s="34">
        <f>'[1]For-data-entry'!CR66</f>
        <v>0</v>
      </c>
      <c r="T75" s="34">
        <f>'[1]For-data-entry'!CS66</f>
        <v>0</v>
      </c>
      <c r="U75" s="34">
        <f>'[1]For-data-entry'!CT66</f>
        <v>1</v>
      </c>
      <c r="V75" s="34">
        <f>'[1]For-data-entry'!CU66</f>
        <v>27.5</v>
      </c>
      <c r="W75" s="34">
        <f>'[1]For-data-entry'!CV66</f>
        <v>0</v>
      </c>
      <c r="X75" s="34">
        <f>'[1]For-data-entry'!CW66</f>
        <v>0</v>
      </c>
      <c r="Y75" s="34">
        <f>'[1]For-data-entry'!CX66</f>
        <v>0</v>
      </c>
      <c r="Z75" s="34">
        <f>'[1]For-data-entry'!CY66</f>
        <v>0</v>
      </c>
      <c r="AA75" s="34">
        <f>'[1]For-data-entry'!CZ66</f>
        <v>92</v>
      </c>
      <c r="AB75" s="34">
        <f>'[1]For-data-entry'!DA66</f>
        <v>3806.7699999999995</v>
      </c>
      <c r="AC75" s="34">
        <f>'[1]For-data-entry'!DB66</f>
        <v>499</v>
      </c>
      <c r="AD75" s="34">
        <f>'[1]For-data-entry'!DC66</f>
        <v>13166.64</v>
      </c>
    </row>
    <row r="76" spans="1:30" ht="43.5" customHeight="1">
      <c r="A76" s="92"/>
      <c r="B76" s="91" t="s">
        <v>53</v>
      </c>
      <c r="C76" s="34">
        <f>'[1]For-data-entry'!CB67</f>
        <v>159163</v>
      </c>
      <c r="D76" s="34">
        <f>'[1]For-data-entry'!CC67</f>
        <v>261897.96660000001</v>
      </c>
      <c r="E76" s="34">
        <f>'[1]For-data-entry'!CD67</f>
        <v>356825</v>
      </c>
      <c r="F76" s="34">
        <f>'[1]For-data-entry'!CE67</f>
        <v>726872.69899999991</v>
      </c>
      <c r="G76" s="34">
        <f>'[1]For-data-entry'!CF67</f>
        <v>439831</v>
      </c>
      <c r="H76" s="34">
        <f>'[1]For-data-entry'!CG67</f>
        <v>874688.89690000005</v>
      </c>
      <c r="I76" s="34">
        <f>'[1]For-data-entry'!CH67</f>
        <v>1041296</v>
      </c>
      <c r="J76" s="34">
        <f>'[1]For-data-entry'!CI67</f>
        <v>2362938.8299999996</v>
      </c>
      <c r="K76" s="34">
        <f>'[1]For-data-entry'!CJ67</f>
        <v>16197</v>
      </c>
      <c r="L76" s="34">
        <f>'[1]For-data-entry'!CK67</f>
        <v>37700.164935000001</v>
      </c>
      <c r="M76" s="34">
        <f>'[1]For-data-entry'!CL67</f>
        <v>43580</v>
      </c>
      <c r="N76" s="34">
        <f>'[1]For-data-entry'!CM67</f>
        <v>94787.14</v>
      </c>
      <c r="O76" s="34">
        <f>'[1]For-data-entry'!CN67</f>
        <v>5853</v>
      </c>
      <c r="P76" s="34">
        <f>'[1]For-data-entry'!CO67</f>
        <v>9042.4714910000002</v>
      </c>
      <c r="Q76" s="34">
        <f>'[1]For-data-entry'!CP67</f>
        <v>34885</v>
      </c>
      <c r="R76" s="34">
        <f>'[1]For-data-entry'!CQ67</f>
        <v>31704.377561000001</v>
      </c>
      <c r="S76" s="34">
        <f>'[1]For-data-entry'!CR67</f>
        <v>176</v>
      </c>
      <c r="T76" s="34">
        <f>'[1]For-data-entry'!CS67</f>
        <v>1669.4991401</v>
      </c>
      <c r="U76" s="34">
        <f>'[1]For-data-entry'!CT67</f>
        <v>368</v>
      </c>
      <c r="V76" s="34">
        <f>'[1]For-data-entry'!CU67</f>
        <v>14528.820718000001</v>
      </c>
      <c r="W76" s="34">
        <f>'[1]For-data-entry'!CV67</f>
        <v>13111</v>
      </c>
      <c r="X76" s="34">
        <f>'[1]For-data-entry'!CW67</f>
        <v>26548.135300000002</v>
      </c>
      <c r="Y76" s="34">
        <f>'[1]For-data-entry'!CX67</f>
        <v>25362</v>
      </c>
      <c r="Z76" s="34">
        <f>'[1]For-data-entry'!CY67</f>
        <v>104342.91</v>
      </c>
      <c r="AA76" s="34">
        <f>'[1]For-data-entry'!CZ67</f>
        <v>634331</v>
      </c>
      <c r="AB76" s="34">
        <f>'[1]For-data-entry'!DA67</f>
        <v>1211547.1343661</v>
      </c>
      <c r="AC76" s="34">
        <f>'[1]For-data-entry'!DB67</f>
        <v>1502316</v>
      </c>
      <c r="AD76" s="34">
        <f>'[1]For-data-entry'!DC67</f>
        <v>3335174.7772790003</v>
      </c>
    </row>
    <row r="77" spans="1:30" ht="23.1" customHeight="1">
      <c r="A77" s="90"/>
      <c r="B77" s="89"/>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1:30">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row>
  </sheetData>
  <mergeCells count="54">
    <mergeCell ref="AA40:AB40"/>
    <mergeCell ref="M40:N40"/>
    <mergeCell ref="O40:P40"/>
    <mergeCell ref="AC40:AD40"/>
    <mergeCell ref="W40:X40"/>
    <mergeCell ref="A15:B15"/>
    <mergeCell ref="A35:AD35"/>
    <mergeCell ref="A36:AD36"/>
    <mergeCell ref="A37:AD37"/>
    <mergeCell ref="A39:A41"/>
    <mergeCell ref="B39:B41"/>
    <mergeCell ref="C39:F39"/>
    <mergeCell ref="C40:D40"/>
    <mergeCell ref="E40:F40"/>
    <mergeCell ref="AA39:AD39"/>
    <mergeCell ref="Q40:R40"/>
    <mergeCell ref="W39:Z39"/>
    <mergeCell ref="Y40:Z40"/>
    <mergeCell ref="G40:H40"/>
    <mergeCell ref="I40:J40"/>
    <mergeCell ref="S40:T40"/>
    <mergeCell ref="S6:T6"/>
    <mergeCell ref="U6:V6"/>
    <mergeCell ref="AC6:AD6"/>
    <mergeCell ref="O6:P6"/>
    <mergeCell ref="Q6:R6"/>
    <mergeCell ref="AA6:AB6"/>
    <mergeCell ref="W6:X6"/>
    <mergeCell ref="Y6:Z6"/>
    <mergeCell ref="O39:R39"/>
    <mergeCell ref="K39:N39"/>
    <mergeCell ref="S39:V39"/>
    <mergeCell ref="G39:J39"/>
    <mergeCell ref="U40:V40"/>
    <mergeCell ref="K40:L40"/>
    <mergeCell ref="K6:L6"/>
    <mergeCell ref="M6:N6"/>
    <mergeCell ref="A5:A7"/>
    <mergeCell ref="B5:B7"/>
    <mergeCell ref="C5:F5"/>
    <mergeCell ref="G5:J5"/>
    <mergeCell ref="C6:D6"/>
    <mergeCell ref="E6:F6"/>
    <mergeCell ref="G6:H6"/>
    <mergeCell ref="I6:J6"/>
    <mergeCell ref="S5:V5"/>
    <mergeCell ref="AA5:AD5"/>
    <mergeCell ref="W5:Z5"/>
    <mergeCell ref="A1:AD1"/>
    <mergeCell ref="A2:AD2"/>
    <mergeCell ref="A3:AD3"/>
    <mergeCell ref="AC4:AD4"/>
    <mergeCell ref="K5:N5"/>
    <mergeCell ref="O5:R5"/>
  </mergeCells>
  <printOptions gridLines="1"/>
  <pageMargins left="0.19685039370078741" right="0" top="1.6535433070866143" bottom="0.19685039370078741" header="0.51181102362204722" footer="0.51181102362204722"/>
  <pageSetup paperSize="9" scale="37" orientation="landscape" horizontalDpi="300" verticalDpi="300" r:id="rId1"/>
  <headerFooter alignWithMargins="0"/>
  <rowBreaks count="1" manualBreakCount="1">
    <brk id="33" max="1048575" man="1"/>
  </rowBreaks>
</worksheet>
</file>

<file path=xl/worksheets/sheet5.xml><?xml version="1.0" encoding="utf-8"?>
<worksheet xmlns="http://schemas.openxmlformats.org/spreadsheetml/2006/main" xmlns:r="http://schemas.openxmlformats.org/officeDocument/2006/relationships">
  <dimension ref="A1:N73"/>
  <sheetViews>
    <sheetView view="pageBreakPreview" zoomScale="60" workbookViewId="0">
      <pane xSplit="2" ySplit="7" topLeftCell="C59" activePane="bottomRight" state="frozen"/>
      <selection pane="topRight" activeCell="C1" sqref="C1"/>
      <selection pane="bottomLeft" activeCell="A8" sqref="A8"/>
      <selection pane="bottomRight" activeCell="U15" sqref="U15"/>
    </sheetView>
  </sheetViews>
  <sheetFormatPr defaultRowHeight="15"/>
  <cols>
    <col min="1" max="1" width="5.42578125" style="115" bestFit="1" customWidth="1"/>
    <col min="2" max="2" width="33.140625" style="115" customWidth="1"/>
    <col min="3" max="3" width="12.5703125" style="115" customWidth="1"/>
    <col min="4" max="4" width="13.28515625" style="116" customWidth="1"/>
    <col min="5" max="5" width="13.85546875" style="115" bestFit="1" customWidth="1"/>
    <col min="6" max="6" width="13.140625" style="116" customWidth="1"/>
    <col min="7" max="7" width="11.85546875" style="115" bestFit="1" customWidth="1"/>
    <col min="8" max="8" width="17.140625" style="116" customWidth="1"/>
    <col min="9" max="9" width="17.85546875" style="115" customWidth="1"/>
    <col min="10" max="10" width="22.5703125" style="116" customWidth="1"/>
    <col min="11" max="11" width="0" style="115" hidden="1" customWidth="1"/>
    <col min="12" max="12" width="12.140625" style="116" hidden="1" customWidth="1"/>
    <col min="13" max="13" width="0" style="115" hidden="1" customWidth="1"/>
    <col min="14" max="14" width="13.140625" style="116" hidden="1" customWidth="1"/>
    <col min="15" max="15" width="0" style="115" hidden="1" customWidth="1"/>
    <col min="16" max="16384" width="9.140625" style="115"/>
  </cols>
  <sheetData>
    <row r="1" spans="1:14" ht="15.75">
      <c r="A1" s="358" t="s">
        <v>36</v>
      </c>
      <c r="B1" s="358"/>
      <c r="C1" s="358"/>
      <c r="D1" s="358"/>
      <c r="E1" s="358"/>
      <c r="F1" s="358"/>
      <c r="G1" s="358"/>
      <c r="H1" s="358"/>
      <c r="I1" s="358"/>
      <c r="J1" s="358"/>
      <c r="K1" s="358"/>
      <c r="L1" s="358"/>
      <c r="M1" s="358"/>
      <c r="N1" s="358"/>
    </row>
    <row r="2" spans="1:14" ht="15.75">
      <c r="A2" s="358" t="s">
        <v>34</v>
      </c>
      <c r="B2" s="358"/>
      <c r="C2" s="358"/>
      <c r="D2" s="358"/>
      <c r="E2" s="358"/>
      <c r="F2" s="358"/>
      <c r="G2" s="358"/>
      <c r="H2" s="358"/>
      <c r="I2" s="358"/>
      <c r="J2" s="358"/>
      <c r="K2" s="358"/>
      <c r="L2" s="358"/>
      <c r="M2" s="358"/>
      <c r="N2" s="358"/>
    </row>
    <row r="3" spans="1:14">
      <c r="A3" s="359" t="s">
        <v>88</v>
      </c>
      <c r="B3" s="359"/>
      <c r="C3" s="359"/>
      <c r="D3" s="359"/>
      <c r="E3" s="359"/>
      <c r="F3" s="359"/>
      <c r="G3" s="359"/>
      <c r="H3" s="359"/>
      <c r="I3" s="359"/>
      <c r="J3" s="359"/>
      <c r="K3" s="359"/>
      <c r="L3" s="359"/>
      <c r="M3" s="359"/>
      <c r="N3" s="359"/>
    </row>
    <row r="4" spans="1:14" s="130" customFormat="1" ht="15.75">
      <c r="A4" s="134"/>
      <c r="B4" s="133"/>
      <c r="D4" s="132"/>
      <c r="F4" s="124"/>
      <c r="H4" s="124"/>
      <c r="I4" s="131"/>
      <c r="J4" s="124"/>
      <c r="L4" s="124"/>
      <c r="N4" s="124"/>
    </row>
    <row r="5" spans="1:14" ht="15.75">
      <c r="A5" s="364" t="s">
        <v>67</v>
      </c>
      <c r="B5" s="367" t="s">
        <v>28</v>
      </c>
      <c r="C5" s="368" t="s">
        <v>86</v>
      </c>
      <c r="D5" s="369"/>
      <c r="E5" s="369"/>
      <c r="F5" s="370"/>
      <c r="G5" s="368" t="s">
        <v>85</v>
      </c>
      <c r="H5" s="369"/>
      <c r="I5" s="369"/>
      <c r="J5" s="370"/>
      <c r="K5" s="368" t="s">
        <v>84</v>
      </c>
      <c r="L5" s="369"/>
      <c r="M5" s="369"/>
      <c r="N5" s="370"/>
    </row>
    <row r="6" spans="1:14" ht="40.5" customHeight="1">
      <c r="A6" s="365"/>
      <c r="B6" s="367"/>
      <c r="C6" s="361" t="s">
        <v>74</v>
      </c>
      <c r="D6" s="362"/>
      <c r="E6" s="361" t="s">
        <v>83</v>
      </c>
      <c r="F6" s="362"/>
      <c r="G6" s="361" t="s">
        <v>74</v>
      </c>
      <c r="H6" s="362"/>
      <c r="I6" s="361" t="s">
        <v>83</v>
      </c>
      <c r="J6" s="362"/>
      <c r="K6" s="361" t="s">
        <v>74</v>
      </c>
      <c r="L6" s="362"/>
      <c r="M6" s="361" t="s">
        <v>83</v>
      </c>
      <c r="N6" s="362"/>
    </row>
    <row r="7" spans="1:14" ht="15.75" customHeight="1">
      <c r="A7" s="366"/>
      <c r="B7" s="367"/>
      <c r="C7" s="123" t="s">
        <v>21</v>
      </c>
      <c r="D7" s="122" t="s">
        <v>57</v>
      </c>
      <c r="E7" s="123" t="s">
        <v>21</v>
      </c>
      <c r="F7" s="122" t="s">
        <v>57</v>
      </c>
      <c r="G7" s="123" t="s">
        <v>21</v>
      </c>
      <c r="H7" s="122" t="s">
        <v>57</v>
      </c>
      <c r="I7" s="123" t="s">
        <v>21</v>
      </c>
      <c r="J7" s="122" t="s">
        <v>57</v>
      </c>
      <c r="K7" s="123" t="s">
        <v>21</v>
      </c>
      <c r="L7" s="122" t="s">
        <v>57</v>
      </c>
      <c r="M7" s="123" t="s">
        <v>21</v>
      </c>
      <c r="N7" s="122" t="s">
        <v>57</v>
      </c>
    </row>
    <row r="8" spans="1:14" ht="15.75">
      <c r="A8" s="13" t="s">
        <v>41</v>
      </c>
      <c r="B8" s="19" t="s">
        <v>40</v>
      </c>
      <c r="C8" s="129"/>
      <c r="D8" s="128"/>
      <c r="E8" s="129"/>
      <c r="F8" s="128"/>
      <c r="G8" s="127"/>
      <c r="H8" s="126"/>
      <c r="I8" s="127"/>
      <c r="J8" s="126"/>
      <c r="K8" s="127"/>
      <c r="L8" s="126"/>
      <c r="M8" s="127"/>
      <c r="N8" s="126"/>
    </row>
    <row r="9" spans="1:14" ht="15.75">
      <c r="A9" s="13">
        <v>1</v>
      </c>
      <c r="B9" s="6" t="str">
        <f>'[1]For-data-entry'!B5</f>
        <v>Canara Bank</v>
      </c>
      <c r="C9" s="117">
        <f>'[1]For-data-entry'!AP5</f>
        <v>143687</v>
      </c>
      <c r="D9" s="117">
        <f>'[1]For-data-entry'!AQ5</f>
        <v>120121</v>
      </c>
      <c r="E9" s="117">
        <f>'[1]For-data-entry'!AR5</f>
        <v>372909</v>
      </c>
      <c r="F9" s="117">
        <f>'[1]For-data-entry'!AS5</f>
        <v>668852</v>
      </c>
      <c r="G9" s="117">
        <f>'[1]For-data-entry'!AT5</f>
        <v>124</v>
      </c>
      <c r="H9" s="117">
        <f>'[1]For-data-entry'!AU5</f>
        <v>229</v>
      </c>
      <c r="I9" s="117">
        <f>'[1]For-data-entry'!AV5</f>
        <v>173</v>
      </c>
      <c r="J9" s="117">
        <f>'[1]For-data-entry'!AW5</f>
        <v>460</v>
      </c>
      <c r="K9" s="117">
        <f>'[1]For-data-entry'!AX5</f>
        <v>0</v>
      </c>
      <c r="L9" s="117">
        <f>'[1]For-data-entry'!AY5</f>
        <v>0</v>
      </c>
      <c r="M9" s="117">
        <f>'[1]For-data-entry'!AZ5</f>
        <v>0</v>
      </c>
      <c r="N9" s="117">
        <f>'[1]For-data-entry'!BA5</f>
        <v>0</v>
      </c>
    </row>
    <row r="10" spans="1:14" ht="15.75">
      <c r="A10" s="13">
        <v>2</v>
      </c>
      <c r="B10" s="6" t="str">
        <f>'[1]For-data-entry'!B6</f>
        <v>Corporation Bank</v>
      </c>
      <c r="C10" s="117">
        <f>'[1]For-data-entry'!AP6</f>
        <v>45233</v>
      </c>
      <c r="D10" s="117">
        <f>'[1]For-data-entry'!AQ6</f>
        <v>38815</v>
      </c>
      <c r="E10" s="117">
        <f>'[1]For-data-entry'!AR6</f>
        <v>176068</v>
      </c>
      <c r="F10" s="117">
        <f>'[1]For-data-entry'!AS6</f>
        <v>407824</v>
      </c>
      <c r="G10" s="117">
        <f>'[1]For-data-entry'!AT6</f>
        <v>0</v>
      </c>
      <c r="H10" s="117">
        <f>'[1]For-data-entry'!AU6</f>
        <v>0</v>
      </c>
      <c r="I10" s="117">
        <f>'[1]For-data-entry'!AV6</f>
        <v>0</v>
      </c>
      <c r="J10" s="117">
        <f>'[1]For-data-entry'!AW6</f>
        <v>0</v>
      </c>
      <c r="K10" s="117">
        <f>'[1]For-data-entry'!AX6</f>
        <v>140</v>
      </c>
      <c r="L10" s="117">
        <f>'[1]For-data-entry'!AY6</f>
        <v>17382</v>
      </c>
      <c r="M10" s="117">
        <f>'[1]For-data-entry'!AZ6</f>
        <v>58</v>
      </c>
      <c r="N10" s="117">
        <f>'[1]For-data-entry'!BA6</f>
        <v>12406</v>
      </c>
    </row>
    <row r="11" spans="1:14" ht="15.75">
      <c r="A11" s="13">
        <v>3</v>
      </c>
      <c r="B11" s="6" t="str">
        <f>'[1]For-data-entry'!B7</f>
        <v>Syndicate Bank</v>
      </c>
      <c r="C11" s="117">
        <f>'[1]For-data-entry'!AP7</f>
        <v>48862</v>
      </c>
      <c r="D11" s="117">
        <f>'[1]For-data-entry'!AQ7</f>
        <v>614727</v>
      </c>
      <c r="E11" s="117">
        <f>'[1]For-data-entry'!AR7</f>
        <v>253882</v>
      </c>
      <c r="F11" s="117">
        <f>'[1]For-data-entry'!AS7</f>
        <v>1417509</v>
      </c>
      <c r="G11" s="117">
        <f>'[1]For-data-entry'!AT7</f>
        <v>321</v>
      </c>
      <c r="H11" s="117">
        <f>'[1]For-data-entry'!AU7</f>
        <v>292</v>
      </c>
      <c r="I11" s="117">
        <f>'[1]For-data-entry'!AV7</f>
        <v>1621</v>
      </c>
      <c r="J11" s="117">
        <f>'[1]For-data-entry'!AW7</f>
        <v>2507</v>
      </c>
      <c r="K11" s="117">
        <f>'[1]For-data-entry'!AX7</f>
        <v>29</v>
      </c>
      <c r="L11" s="117">
        <f>'[1]For-data-entry'!AY7</f>
        <v>627</v>
      </c>
      <c r="M11" s="117">
        <f>'[1]For-data-entry'!AZ7</f>
        <v>22</v>
      </c>
      <c r="N11" s="117">
        <f>'[1]For-data-entry'!BA7</f>
        <v>267</v>
      </c>
    </row>
    <row r="12" spans="1:14" ht="15.75">
      <c r="A12" s="13">
        <v>4</v>
      </c>
      <c r="B12" s="6" t="str">
        <f>'[1]For-data-entry'!B8</f>
        <v>State Bank of India</v>
      </c>
      <c r="C12" s="117">
        <f>'[1]For-data-entry'!AP8</f>
        <v>86126</v>
      </c>
      <c r="D12" s="117">
        <f>'[1]For-data-entry'!AQ8</f>
        <v>460598</v>
      </c>
      <c r="E12" s="117">
        <f>'[1]For-data-entry'!AR8</f>
        <v>946809</v>
      </c>
      <c r="F12" s="117">
        <f>'[1]For-data-entry'!AS8</f>
        <v>628623</v>
      </c>
      <c r="G12" s="117">
        <f>'[1]For-data-entry'!AT8</f>
        <v>937</v>
      </c>
      <c r="H12" s="117">
        <f>'[1]For-data-entry'!AU8</f>
        <v>2136</v>
      </c>
      <c r="I12" s="117">
        <f>'[1]For-data-entry'!AV8</f>
        <v>16517</v>
      </c>
      <c r="J12" s="117">
        <f>'[1]For-data-entry'!AW8</f>
        <v>117844</v>
      </c>
      <c r="K12" s="117">
        <f>'[1]For-data-entry'!AX8</f>
        <v>599</v>
      </c>
      <c r="L12" s="117">
        <f>'[1]For-data-entry'!AY8</f>
        <v>17772</v>
      </c>
      <c r="M12" s="117">
        <f>'[1]For-data-entry'!AZ8</f>
        <v>800</v>
      </c>
      <c r="N12" s="117">
        <f>'[1]For-data-entry'!BA8</f>
        <v>37672</v>
      </c>
    </row>
    <row r="13" spans="1:14" ht="15.75">
      <c r="A13" s="13">
        <v>5</v>
      </c>
      <c r="B13" s="6" t="str">
        <f>'[1]For-data-entry'!B9</f>
        <v>Vijaya Bank</v>
      </c>
      <c r="C13" s="117">
        <f>'[1]For-data-entry'!AP9</f>
        <v>121433</v>
      </c>
      <c r="D13" s="117">
        <f>'[1]For-data-entry'!AQ9</f>
        <v>163804</v>
      </c>
      <c r="E13" s="117">
        <f>'[1]For-data-entry'!AR9</f>
        <v>190576</v>
      </c>
      <c r="F13" s="117">
        <f>'[1]For-data-entry'!AS9</f>
        <v>423967</v>
      </c>
      <c r="G13" s="117">
        <f>'[1]For-data-entry'!AT9</f>
        <v>13</v>
      </c>
      <c r="H13" s="117">
        <f>'[1]For-data-entry'!AU9</f>
        <v>219</v>
      </c>
      <c r="I13" s="117">
        <f>'[1]For-data-entry'!AV9</f>
        <v>30</v>
      </c>
      <c r="J13" s="117">
        <f>'[1]For-data-entry'!AW9</f>
        <v>916</v>
      </c>
      <c r="K13" s="117">
        <f>'[1]For-data-entry'!AX9</f>
        <v>0</v>
      </c>
      <c r="L13" s="117">
        <f>'[1]For-data-entry'!AY9</f>
        <v>0</v>
      </c>
      <c r="M13" s="117">
        <f>'[1]For-data-entry'!AZ9</f>
        <v>0</v>
      </c>
      <c r="N13" s="117">
        <f>'[1]For-data-entry'!BA9</f>
        <v>0</v>
      </c>
    </row>
    <row r="14" spans="1:14" ht="15.75">
      <c r="A14" s="13"/>
      <c r="B14" s="19" t="s">
        <v>39</v>
      </c>
      <c r="C14" s="117">
        <f>'[1]For-data-entry'!AP10</f>
        <v>445341</v>
      </c>
      <c r="D14" s="117">
        <f>'[1]For-data-entry'!AQ10</f>
        <v>1398065</v>
      </c>
      <c r="E14" s="117">
        <f>'[1]For-data-entry'!AR10</f>
        <v>1940244</v>
      </c>
      <c r="F14" s="117">
        <f>'[1]For-data-entry'!AS10</f>
        <v>3546775</v>
      </c>
      <c r="G14" s="117">
        <f>'[1]For-data-entry'!AT10</f>
        <v>1395</v>
      </c>
      <c r="H14" s="117">
        <f>'[1]For-data-entry'!AU10</f>
        <v>2876</v>
      </c>
      <c r="I14" s="117">
        <f>'[1]For-data-entry'!AV10</f>
        <v>18341</v>
      </c>
      <c r="J14" s="117">
        <f>'[1]For-data-entry'!AW10</f>
        <v>121727</v>
      </c>
      <c r="K14" s="117">
        <f>'[1]For-data-entry'!AX10</f>
        <v>768</v>
      </c>
      <c r="L14" s="117">
        <f>'[1]For-data-entry'!AY10</f>
        <v>35781</v>
      </c>
      <c r="M14" s="117">
        <f>'[1]For-data-entry'!AZ10</f>
        <v>880</v>
      </c>
      <c r="N14" s="117">
        <f>'[1]For-data-entry'!BA10</f>
        <v>50345</v>
      </c>
    </row>
    <row r="15" spans="1:14" ht="15.75">
      <c r="A15" s="314" t="s">
        <v>38</v>
      </c>
      <c r="B15" s="315"/>
      <c r="C15" s="117"/>
      <c r="D15" s="117"/>
      <c r="E15" s="117"/>
      <c r="F15" s="125"/>
      <c r="G15" s="124"/>
      <c r="H15" s="124"/>
      <c r="I15" s="124"/>
      <c r="J15" s="124"/>
      <c r="K15" s="124"/>
      <c r="L15" s="124"/>
      <c r="M15" s="124"/>
      <c r="N15" s="124"/>
    </row>
    <row r="16" spans="1:14" ht="15.75">
      <c r="A16" s="12">
        <v>1</v>
      </c>
      <c r="B16" s="118" t="str">
        <f>'[1]For-data-entry'!B13</f>
        <v>Allahabad Bank</v>
      </c>
      <c r="C16" s="117">
        <f>'[1]For-data-entry'!AP13</f>
        <v>7</v>
      </c>
      <c r="D16" s="117">
        <f>'[1]For-data-entry'!AQ13</f>
        <v>2.65</v>
      </c>
      <c r="E16" s="117">
        <f>'[1]For-data-entry'!AR13</f>
        <v>1667</v>
      </c>
      <c r="F16" s="117">
        <f>'[1]For-data-entry'!AS13</f>
        <v>3869</v>
      </c>
      <c r="G16" s="117">
        <f>'[1]For-data-entry'!AT13</f>
        <v>0</v>
      </c>
      <c r="H16" s="117">
        <f>'[1]For-data-entry'!AU13</f>
        <v>0</v>
      </c>
      <c r="I16" s="117">
        <f>'[1]For-data-entry'!AV13</f>
        <v>0</v>
      </c>
      <c r="J16" s="117">
        <f>'[1]For-data-entry'!AW13</f>
        <v>0</v>
      </c>
      <c r="K16" s="117">
        <f>'[1]For-data-entry'!AX13</f>
        <v>0</v>
      </c>
      <c r="L16" s="117">
        <f>'[1]For-data-entry'!AY13</f>
        <v>0</v>
      </c>
      <c r="M16" s="117">
        <f>'[1]For-data-entry'!AZ13</f>
        <v>32</v>
      </c>
      <c r="N16" s="117">
        <f>'[1]For-data-entry'!BA13</f>
        <v>319</v>
      </c>
    </row>
    <row r="17" spans="1:14" ht="15.75">
      <c r="A17" s="12">
        <v>2</v>
      </c>
      <c r="B17" s="118" t="str">
        <f>'[1]For-data-entry'!B14</f>
        <v>Andhrabank</v>
      </c>
      <c r="C17" s="117">
        <f>'[1]For-data-entry'!AP14</f>
        <v>3895</v>
      </c>
      <c r="D17" s="117">
        <f>'[1]For-data-entry'!AQ14</f>
        <v>9516.6</v>
      </c>
      <c r="E17" s="117">
        <f>'[1]For-data-entry'!AR14</f>
        <v>16870</v>
      </c>
      <c r="F17" s="117">
        <f>'[1]For-data-entry'!AS14</f>
        <v>63420</v>
      </c>
      <c r="G17" s="117">
        <f>'[1]For-data-entry'!AT14</f>
        <v>0</v>
      </c>
      <c r="H17" s="117">
        <f>'[1]For-data-entry'!AU14</f>
        <v>0</v>
      </c>
      <c r="I17" s="117">
        <f>'[1]For-data-entry'!AV14</f>
        <v>0</v>
      </c>
      <c r="J17" s="117">
        <f>'[1]For-data-entry'!AW14</f>
        <v>0</v>
      </c>
      <c r="K17" s="117">
        <f>'[1]For-data-entry'!AX14</f>
        <v>21</v>
      </c>
      <c r="L17" s="117">
        <f>'[1]For-data-entry'!AY14</f>
        <v>3767</v>
      </c>
      <c r="M17" s="117">
        <f>'[1]For-data-entry'!AZ14</f>
        <v>63</v>
      </c>
      <c r="N17" s="117">
        <f>'[1]For-data-entry'!BA14</f>
        <v>3376</v>
      </c>
    </row>
    <row r="18" spans="1:14" ht="15.75">
      <c r="A18" s="12">
        <v>3</v>
      </c>
      <c r="B18" s="118" t="str">
        <f>'[1]For-data-entry'!B15</f>
        <v>Bank of Baroda</v>
      </c>
      <c r="C18" s="117">
        <f>'[1]For-data-entry'!AP15</f>
        <v>534</v>
      </c>
      <c r="D18" s="117">
        <f>'[1]For-data-entry'!AQ15</f>
        <v>3584</v>
      </c>
      <c r="E18" s="117">
        <f>'[1]For-data-entry'!AR15</f>
        <v>12801</v>
      </c>
      <c r="F18" s="117">
        <f>'[1]For-data-entry'!AS15</f>
        <v>39200</v>
      </c>
      <c r="G18" s="117">
        <f>'[1]For-data-entry'!AT15</f>
        <v>0</v>
      </c>
      <c r="H18" s="117">
        <f>'[1]For-data-entry'!AU15</f>
        <v>0</v>
      </c>
      <c r="I18" s="117">
        <f>'[1]For-data-entry'!AV15</f>
        <v>0</v>
      </c>
      <c r="J18" s="117">
        <f>'[1]For-data-entry'!AW15</f>
        <v>0</v>
      </c>
      <c r="K18" s="117">
        <f>'[1]For-data-entry'!AX15</f>
        <v>0</v>
      </c>
      <c r="L18" s="117">
        <f>'[1]For-data-entry'!AY15</f>
        <v>0</v>
      </c>
      <c r="M18" s="117">
        <f>'[1]For-data-entry'!AZ15</f>
        <v>0</v>
      </c>
      <c r="N18" s="117">
        <f>'[1]For-data-entry'!BA15</f>
        <v>0</v>
      </c>
    </row>
    <row r="19" spans="1:14" ht="15.75">
      <c r="A19" s="12">
        <v>4</v>
      </c>
      <c r="B19" s="118" t="str">
        <f>'[1]For-data-entry'!B16</f>
        <v>Bank of India</v>
      </c>
      <c r="C19" s="117">
        <f>'[1]For-data-entry'!AP16</f>
        <v>3822</v>
      </c>
      <c r="D19" s="117">
        <f>'[1]For-data-entry'!AQ16</f>
        <v>31652</v>
      </c>
      <c r="E19" s="117">
        <f>'[1]For-data-entry'!AR16</f>
        <v>20856</v>
      </c>
      <c r="F19" s="117">
        <f>'[1]For-data-entry'!AS16</f>
        <v>184971</v>
      </c>
      <c r="G19" s="117">
        <f>'[1]For-data-entry'!AT16</f>
        <v>3</v>
      </c>
      <c r="H19" s="117">
        <f>'[1]For-data-entry'!AU16</f>
        <v>1.4</v>
      </c>
      <c r="I19" s="117">
        <f>'[1]For-data-entry'!AV16</f>
        <v>30</v>
      </c>
      <c r="J19" s="117">
        <f>'[1]For-data-entry'!AW16</f>
        <v>52</v>
      </c>
      <c r="K19" s="117">
        <f>'[1]For-data-entry'!AX16</f>
        <v>25</v>
      </c>
      <c r="L19" s="117">
        <f>'[1]For-data-entry'!AY16</f>
        <v>5458.36</v>
      </c>
      <c r="M19" s="117">
        <f>'[1]For-data-entry'!AZ16</f>
        <v>16</v>
      </c>
      <c r="N19" s="117">
        <f>'[1]For-data-entry'!BA16</f>
        <v>3609.7</v>
      </c>
    </row>
    <row r="20" spans="1:14" ht="15.75">
      <c r="A20" s="12">
        <v>5</v>
      </c>
      <c r="B20" s="118" t="str">
        <f>'[1]For-data-entry'!B17</f>
        <v>Bank of Maharastra</v>
      </c>
      <c r="C20" s="117">
        <f>'[1]For-data-entry'!AP17</f>
        <v>97</v>
      </c>
      <c r="D20" s="117">
        <f>'[1]For-data-entry'!AQ17</f>
        <v>752</v>
      </c>
      <c r="E20" s="117">
        <f>'[1]For-data-entry'!AR17</f>
        <v>4433</v>
      </c>
      <c r="F20" s="117">
        <f>'[1]For-data-entry'!AS17</f>
        <v>10382</v>
      </c>
      <c r="G20" s="117">
        <f>'[1]For-data-entry'!AT17</f>
        <v>1</v>
      </c>
      <c r="H20" s="117">
        <f>'[1]For-data-entry'!AU17</f>
        <v>3</v>
      </c>
      <c r="I20" s="117">
        <f>'[1]For-data-entry'!AV17</f>
        <v>36</v>
      </c>
      <c r="J20" s="117">
        <f>'[1]For-data-entry'!AW17</f>
        <v>94</v>
      </c>
      <c r="K20" s="117">
        <f>'[1]For-data-entry'!AX17</f>
        <v>21</v>
      </c>
      <c r="L20" s="117">
        <f>'[1]For-data-entry'!AY17</f>
        <v>7750</v>
      </c>
      <c r="M20" s="117">
        <f>'[1]For-data-entry'!AZ17</f>
        <v>10</v>
      </c>
      <c r="N20" s="117">
        <f>'[1]For-data-entry'!BA17</f>
        <v>5665</v>
      </c>
    </row>
    <row r="21" spans="1:14" ht="15.75">
      <c r="A21" s="12">
        <v>6</v>
      </c>
      <c r="B21" s="118" t="str">
        <f>'[1]For-data-entry'!B18</f>
        <v>Central Bank of India</v>
      </c>
      <c r="C21" s="117">
        <f>'[1]For-data-entry'!AP18</f>
        <v>3598</v>
      </c>
      <c r="D21" s="117">
        <f>'[1]For-data-entry'!AQ18</f>
        <v>3954</v>
      </c>
      <c r="E21" s="117">
        <f>'[1]For-data-entry'!AR18</f>
        <v>10329</v>
      </c>
      <c r="F21" s="117">
        <f>'[1]For-data-entry'!AS18</f>
        <v>13314</v>
      </c>
      <c r="G21" s="117">
        <f>'[1]For-data-entry'!AT18</f>
        <v>21</v>
      </c>
      <c r="H21" s="117">
        <f>'[1]For-data-entry'!AU18</f>
        <v>65</v>
      </c>
      <c r="I21" s="117">
        <f>'[1]For-data-entry'!AV18</f>
        <v>162</v>
      </c>
      <c r="J21" s="117">
        <f>'[1]For-data-entry'!AW18</f>
        <v>918</v>
      </c>
      <c r="K21" s="117">
        <f>'[1]For-data-entry'!AX18</f>
        <v>0</v>
      </c>
      <c r="L21" s="117">
        <f>'[1]For-data-entry'!AY18</f>
        <v>0</v>
      </c>
      <c r="M21" s="117">
        <f>'[1]For-data-entry'!AZ18</f>
        <v>0</v>
      </c>
      <c r="N21" s="117">
        <f>'[1]For-data-entry'!BA18</f>
        <v>0</v>
      </c>
    </row>
    <row r="22" spans="1:14" ht="15.75">
      <c r="A22" s="12">
        <v>7</v>
      </c>
      <c r="B22" s="118" t="str">
        <f>'[1]For-data-entry'!B19</f>
        <v>Dena Bank</v>
      </c>
      <c r="C22" s="117">
        <f>'[1]For-data-entry'!AP19</f>
        <v>209</v>
      </c>
      <c r="D22" s="117">
        <f>'[1]For-data-entry'!AQ19</f>
        <v>575</v>
      </c>
      <c r="E22" s="117">
        <f>'[1]For-data-entry'!AR19</f>
        <v>1501</v>
      </c>
      <c r="F22" s="117">
        <f>'[1]For-data-entry'!AS19</f>
        <v>7698</v>
      </c>
      <c r="G22" s="117">
        <f>'[1]For-data-entry'!AT19</f>
        <v>0</v>
      </c>
      <c r="H22" s="117">
        <f>'[1]For-data-entry'!AU19</f>
        <v>0</v>
      </c>
      <c r="I22" s="117">
        <f>'[1]For-data-entry'!AV19</f>
        <v>0</v>
      </c>
      <c r="J22" s="117">
        <f>'[1]For-data-entry'!AW19</f>
        <v>0</v>
      </c>
      <c r="K22" s="117">
        <f>'[1]For-data-entry'!AX19</f>
        <v>0</v>
      </c>
      <c r="L22" s="117">
        <f>'[1]For-data-entry'!AY19</f>
        <v>0</v>
      </c>
      <c r="M22" s="117">
        <f>'[1]For-data-entry'!AZ19</f>
        <v>0</v>
      </c>
      <c r="N22" s="117">
        <f>'[1]For-data-entry'!BA19</f>
        <v>0</v>
      </c>
    </row>
    <row r="23" spans="1:14" ht="15.75">
      <c r="A23" s="12">
        <v>8</v>
      </c>
      <c r="B23" s="118" t="str">
        <f>'[1]For-data-entry'!B20</f>
        <v xml:space="preserve">Indian Bank </v>
      </c>
      <c r="C23" s="117">
        <f>'[1]For-data-entry'!AP20</f>
        <v>362</v>
      </c>
      <c r="D23" s="117">
        <f>'[1]For-data-entry'!AQ20</f>
        <v>452</v>
      </c>
      <c r="E23" s="117">
        <f>'[1]For-data-entry'!AR20</f>
        <v>9544</v>
      </c>
      <c r="F23" s="117">
        <f>'[1]For-data-entry'!AS20</f>
        <v>25487</v>
      </c>
      <c r="G23" s="117">
        <f>'[1]For-data-entry'!AT20</f>
        <v>10</v>
      </c>
      <c r="H23" s="117">
        <f>'[1]For-data-entry'!AU20</f>
        <v>16</v>
      </c>
      <c r="I23" s="117">
        <f>'[1]For-data-entry'!AV20</f>
        <v>452</v>
      </c>
      <c r="J23" s="117">
        <f>'[1]For-data-entry'!AW20</f>
        <v>436</v>
      </c>
      <c r="K23" s="117">
        <f>'[1]For-data-entry'!AX20</f>
        <v>5</v>
      </c>
      <c r="L23" s="117">
        <f>'[1]For-data-entry'!AY20</f>
        <v>513</v>
      </c>
      <c r="M23" s="117">
        <f>'[1]For-data-entry'!AZ20</f>
        <v>56</v>
      </c>
      <c r="N23" s="117">
        <f>'[1]For-data-entry'!BA20</f>
        <v>3548</v>
      </c>
    </row>
    <row r="24" spans="1:14" ht="15.75">
      <c r="A24" s="12">
        <v>9</v>
      </c>
      <c r="B24" s="118" t="str">
        <f>'[1]For-data-entry'!B21</f>
        <v>Indian Overseas Bank</v>
      </c>
      <c r="C24" s="117">
        <f>'[1]For-data-entry'!AP21</f>
        <v>1229</v>
      </c>
      <c r="D24" s="117">
        <f>'[1]For-data-entry'!AQ21</f>
        <v>990</v>
      </c>
      <c r="E24" s="117">
        <f>'[1]For-data-entry'!AR21</f>
        <v>19652</v>
      </c>
      <c r="F24" s="117">
        <f>'[1]For-data-entry'!AS21</f>
        <v>60304</v>
      </c>
      <c r="G24" s="117">
        <f>'[1]For-data-entry'!AT21</f>
        <v>0</v>
      </c>
      <c r="H24" s="117">
        <f>'[1]For-data-entry'!AU21</f>
        <v>0</v>
      </c>
      <c r="I24" s="117">
        <f>'[1]For-data-entry'!AV21</f>
        <v>295</v>
      </c>
      <c r="J24" s="117">
        <f>'[1]For-data-entry'!AW21</f>
        <v>265</v>
      </c>
      <c r="K24" s="117">
        <f>'[1]For-data-entry'!AX21</f>
        <v>0</v>
      </c>
      <c r="L24" s="117">
        <f>'[1]For-data-entry'!AY21</f>
        <v>0</v>
      </c>
      <c r="M24" s="117">
        <f>'[1]For-data-entry'!AZ21</f>
        <v>0</v>
      </c>
      <c r="N24" s="117">
        <f>'[1]For-data-entry'!BA21</f>
        <v>0</v>
      </c>
    </row>
    <row r="25" spans="1:14" ht="15.75">
      <c r="A25" s="12">
        <v>10</v>
      </c>
      <c r="B25" s="118" t="str">
        <f>'[1]For-data-entry'!B22</f>
        <v>Oriental Bank of Commerce</v>
      </c>
      <c r="C25" s="117">
        <f>'[1]For-data-entry'!AP22</f>
        <v>415</v>
      </c>
      <c r="D25" s="117">
        <f>'[1]For-data-entry'!AQ22</f>
        <v>2956.6</v>
      </c>
      <c r="E25" s="117">
        <f>'[1]For-data-entry'!AR22</f>
        <v>3226</v>
      </c>
      <c r="F25" s="117">
        <f>'[1]For-data-entry'!AS22</f>
        <v>17167</v>
      </c>
      <c r="G25" s="117">
        <f>'[1]For-data-entry'!AT22</f>
        <v>0</v>
      </c>
      <c r="H25" s="117">
        <f>'[1]For-data-entry'!AU22</f>
        <v>0</v>
      </c>
      <c r="I25" s="117">
        <f>'[1]For-data-entry'!AV22</f>
        <v>0</v>
      </c>
      <c r="J25" s="117">
        <f>'[1]For-data-entry'!AW22</f>
        <v>0</v>
      </c>
      <c r="K25" s="117">
        <f>'[1]For-data-entry'!AX22</f>
        <v>0</v>
      </c>
      <c r="L25" s="117">
        <f>'[1]For-data-entry'!AY22</f>
        <v>0</v>
      </c>
      <c r="M25" s="117">
        <f>'[1]For-data-entry'!AZ22</f>
        <v>0</v>
      </c>
      <c r="N25" s="117">
        <f>'[1]For-data-entry'!BA22</f>
        <v>0</v>
      </c>
    </row>
    <row r="26" spans="1:14" ht="15.75">
      <c r="A26" s="12">
        <v>11</v>
      </c>
      <c r="B26" s="118" t="str">
        <f>'[1]For-data-entry'!B23</f>
        <v>Punjab National Bank</v>
      </c>
      <c r="C26" s="117">
        <f>'[1]For-data-entry'!AP23</f>
        <v>7126</v>
      </c>
      <c r="D26" s="117">
        <f>'[1]For-data-entry'!AQ23</f>
        <v>18291.02</v>
      </c>
      <c r="E26" s="117">
        <f>'[1]For-data-entry'!AR23</f>
        <v>13632</v>
      </c>
      <c r="F26" s="117">
        <f>'[1]For-data-entry'!AS23</f>
        <v>50550.19</v>
      </c>
      <c r="G26" s="117">
        <f>'[1]For-data-entry'!AT23</f>
        <v>0</v>
      </c>
      <c r="H26" s="117">
        <f>'[1]For-data-entry'!AU23</f>
        <v>0</v>
      </c>
      <c r="I26" s="117">
        <f>'[1]For-data-entry'!AV23</f>
        <v>189</v>
      </c>
      <c r="J26" s="117">
        <f>'[1]For-data-entry'!AW23</f>
        <v>374.89</v>
      </c>
      <c r="K26" s="117">
        <f>'[1]For-data-entry'!AX23</f>
        <v>10</v>
      </c>
      <c r="L26" s="117">
        <f>'[1]For-data-entry'!AY23</f>
        <v>8.7799999999999994</v>
      </c>
      <c r="M26" s="117">
        <f>'[1]For-data-entry'!AZ23</f>
        <v>8</v>
      </c>
      <c r="N26" s="117">
        <f>'[1]For-data-entry'!BA23</f>
        <v>279.05</v>
      </c>
    </row>
    <row r="27" spans="1:14" ht="15.75">
      <c r="A27" s="12">
        <v>12</v>
      </c>
      <c r="B27" s="118" t="str">
        <f>'[1]For-data-entry'!B24</f>
        <v>Punjab and Synd Bank</v>
      </c>
      <c r="C27" s="117">
        <f>'[1]For-data-entry'!AP24</f>
        <v>132</v>
      </c>
      <c r="D27" s="117">
        <f>'[1]For-data-entry'!AQ24</f>
        <v>1536.87</v>
      </c>
      <c r="E27" s="117">
        <f>'[1]For-data-entry'!AR24</f>
        <v>580</v>
      </c>
      <c r="F27" s="117">
        <f>'[1]For-data-entry'!AS24</f>
        <v>5272</v>
      </c>
      <c r="G27" s="117">
        <f>'[1]For-data-entry'!AT24</f>
        <v>0</v>
      </c>
      <c r="H27" s="117">
        <f>'[1]For-data-entry'!AU24</f>
        <v>0</v>
      </c>
      <c r="I27" s="117">
        <f>'[1]For-data-entry'!AV24</f>
        <v>0</v>
      </c>
      <c r="J27" s="117">
        <f>'[1]For-data-entry'!AW24</f>
        <v>0</v>
      </c>
      <c r="K27" s="117">
        <f>'[1]For-data-entry'!AX24</f>
        <v>4</v>
      </c>
      <c r="L27" s="117">
        <f>'[1]For-data-entry'!AY24</f>
        <v>723</v>
      </c>
      <c r="M27" s="117">
        <f>'[1]For-data-entry'!AZ24</f>
        <v>6</v>
      </c>
      <c r="N27" s="117">
        <f>'[1]For-data-entry'!BA24</f>
        <v>1240</v>
      </c>
    </row>
    <row r="28" spans="1:14" ht="15.75">
      <c r="A28" s="12">
        <v>13</v>
      </c>
      <c r="B28" s="118" t="str">
        <f>'[1]For-data-entry'!B25</f>
        <v>UCO Bank</v>
      </c>
      <c r="C28" s="117">
        <f>'[1]For-data-entry'!AP25</f>
        <v>205</v>
      </c>
      <c r="D28" s="117">
        <f>'[1]For-data-entry'!AQ25</f>
        <v>1840</v>
      </c>
      <c r="E28" s="117">
        <f>'[1]For-data-entry'!AR25</f>
        <v>8950</v>
      </c>
      <c r="F28" s="117">
        <f>'[1]For-data-entry'!AS25</f>
        <v>19600</v>
      </c>
      <c r="G28" s="117">
        <f>'[1]For-data-entry'!AT25</f>
        <v>0</v>
      </c>
      <c r="H28" s="117">
        <f>'[1]For-data-entry'!AU25</f>
        <v>0</v>
      </c>
      <c r="I28" s="117">
        <f>'[1]For-data-entry'!AV25</f>
        <v>0</v>
      </c>
      <c r="J28" s="117">
        <f>'[1]For-data-entry'!AW25</f>
        <v>0</v>
      </c>
      <c r="K28" s="117">
        <f>'[1]For-data-entry'!AX25</f>
        <v>0</v>
      </c>
      <c r="L28" s="117">
        <f>'[1]For-data-entry'!AY25</f>
        <v>0</v>
      </c>
      <c r="M28" s="117">
        <f>'[1]For-data-entry'!AZ25</f>
        <v>2</v>
      </c>
      <c r="N28" s="117">
        <f>'[1]For-data-entry'!BA25</f>
        <v>85</v>
      </c>
    </row>
    <row r="29" spans="1:14" ht="15.75">
      <c r="A29" s="12">
        <v>14</v>
      </c>
      <c r="B29" s="118" t="str">
        <f>'[1]For-data-entry'!B26</f>
        <v>Union Bank Of India</v>
      </c>
      <c r="C29" s="117">
        <f>'[1]For-data-entry'!AP26</f>
        <v>3436</v>
      </c>
      <c r="D29" s="117">
        <f>'[1]For-data-entry'!AQ26</f>
        <v>8117.97</v>
      </c>
      <c r="E29" s="117">
        <f>'[1]For-data-entry'!AR26</f>
        <v>25248</v>
      </c>
      <c r="F29" s="117">
        <f>'[1]For-data-entry'!AS26</f>
        <v>75941.179999999993</v>
      </c>
      <c r="G29" s="117">
        <f>'[1]For-data-entry'!AT26</f>
        <v>0</v>
      </c>
      <c r="H29" s="117">
        <f>'[1]For-data-entry'!AU26</f>
        <v>0</v>
      </c>
      <c r="I29" s="117">
        <f>'[1]For-data-entry'!AV26</f>
        <v>75</v>
      </c>
      <c r="J29" s="117">
        <f>'[1]For-data-entry'!AW26</f>
        <v>145</v>
      </c>
      <c r="K29" s="117">
        <f>'[1]For-data-entry'!AX26</f>
        <v>0</v>
      </c>
      <c r="L29" s="117">
        <f>'[1]For-data-entry'!AY26</f>
        <v>0</v>
      </c>
      <c r="M29" s="117">
        <f>'[1]For-data-entry'!AZ26</f>
        <v>0</v>
      </c>
      <c r="N29" s="117">
        <f>'[1]For-data-entry'!BA26</f>
        <v>0</v>
      </c>
    </row>
    <row r="30" spans="1:14" ht="15.75">
      <c r="A30" s="12">
        <v>15</v>
      </c>
      <c r="B30" s="118" t="str">
        <f>'[1]For-data-entry'!B27</f>
        <v>United Bank of India</v>
      </c>
      <c r="C30" s="117">
        <f>'[1]For-data-entry'!AP27</f>
        <v>33</v>
      </c>
      <c r="D30" s="117">
        <f>'[1]For-data-entry'!AQ27</f>
        <v>142</v>
      </c>
      <c r="E30" s="117">
        <f>'[1]For-data-entry'!AR27</f>
        <v>521</v>
      </c>
      <c r="F30" s="117">
        <f>'[1]For-data-entry'!AS27</f>
        <v>3615</v>
      </c>
      <c r="G30" s="117">
        <f>'[1]For-data-entry'!AT27</f>
        <v>0</v>
      </c>
      <c r="H30" s="117">
        <f>'[1]For-data-entry'!AU27</f>
        <v>0</v>
      </c>
      <c r="I30" s="117">
        <f>'[1]For-data-entry'!AV27</f>
        <v>0</v>
      </c>
      <c r="J30" s="117">
        <f>'[1]For-data-entry'!AW27</f>
        <v>0</v>
      </c>
      <c r="K30" s="117">
        <f>'[1]For-data-entry'!AX27</f>
        <v>0</v>
      </c>
      <c r="L30" s="117">
        <f>'[1]For-data-entry'!AY27</f>
        <v>0</v>
      </c>
      <c r="M30" s="117">
        <f>'[1]For-data-entry'!AZ27</f>
        <v>0</v>
      </c>
      <c r="N30" s="117">
        <f>'[1]For-data-entry'!BA27</f>
        <v>0</v>
      </c>
    </row>
    <row r="31" spans="1:14" ht="15.75">
      <c r="A31" s="12">
        <v>16</v>
      </c>
      <c r="B31" s="118" t="str">
        <f>'[1]For-data-entry'!B28</f>
        <v>IDBI Bank</v>
      </c>
      <c r="C31" s="117">
        <f>'[1]For-data-entry'!AP28</f>
        <v>58611</v>
      </c>
      <c r="D31" s="117">
        <f>'[1]For-data-entry'!AQ28</f>
        <v>113369.272</v>
      </c>
      <c r="E31" s="117">
        <f>'[1]For-data-entry'!AR28</f>
        <v>65240</v>
      </c>
      <c r="F31" s="117">
        <f>'[1]For-data-entry'!AS28</f>
        <v>165048.94</v>
      </c>
      <c r="G31" s="117">
        <f>'[1]For-data-entry'!AT28</f>
        <v>0</v>
      </c>
      <c r="H31" s="117">
        <f>'[1]For-data-entry'!AU28</f>
        <v>0</v>
      </c>
      <c r="I31" s="117">
        <f>'[1]For-data-entry'!AV28</f>
        <v>0</v>
      </c>
      <c r="J31" s="117">
        <f>'[1]For-data-entry'!AW28</f>
        <v>0</v>
      </c>
      <c r="K31" s="117">
        <f>'[1]For-data-entry'!AX28</f>
        <v>39</v>
      </c>
      <c r="L31" s="117">
        <f>'[1]For-data-entry'!AY28</f>
        <v>5925</v>
      </c>
      <c r="M31" s="117">
        <f>'[1]For-data-entry'!AZ28</f>
        <v>16</v>
      </c>
      <c r="N31" s="117">
        <f>'[1]For-data-entry'!BA28</f>
        <v>1820.82</v>
      </c>
    </row>
    <row r="32" spans="1:14" ht="15.75">
      <c r="A32" s="12"/>
      <c r="B32" s="11" t="s">
        <v>37</v>
      </c>
      <c r="C32" s="117">
        <f>'[1]For-data-entry'!AP29</f>
        <v>83711</v>
      </c>
      <c r="D32" s="117">
        <f>'[1]For-data-entry'!AQ29</f>
        <v>197731.98199999999</v>
      </c>
      <c r="E32" s="117">
        <f>'[1]For-data-entry'!AR29</f>
        <v>215050</v>
      </c>
      <c r="F32" s="117">
        <f>'[1]For-data-entry'!AS29</f>
        <v>745839.31</v>
      </c>
      <c r="G32" s="117">
        <f>'[1]For-data-entry'!AT29</f>
        <v>35</v>
      </c>
      <c r="H32" s="117">
        <f>'[1]For-data-entry'!AU29</f>
        <v>85.4</v>
      </c>
      <c r="I32" s="117">
        <f>'[1]For-data-entry'!AV29</f>
        <v>1239</v>
      </c>
      <c r="J32" s="117">
        <f>'[1]For-data-entry'!AW29</f>
        <v>2284.89</v>
      </c>
      <c r="K32" s="117">
        <f>'[1]For-data-entry'!AX29</f>
        <v>125</v>
      </c>
      <c r="L32" s="117">
        <f>'[1]For-data-entry'!AY29</f>
        <v>24145.14</v>
      </c>
      <c r="M32" s="117">
        <f>'[1]For-data-entry'!AZ29</f>
        <v>209</v>
      </c>
      <c r="N32" s="117">
        <f>'[1]For-data-entry'!BA29</f>
        <v>19942.57</v>
      </c>
    </row>
    <row r="33" spans="1:14" ht="15.75">
      <c r="A33" s="13"/>
      <c r="B33" s="19"/>
      <c r="C33" s="117"/>
      <c r="D33" s="117"/>
      <c r="E33" s="117"/>
      <c r="F33" s="117"/>
      <c r="G33" s="117"/>
      <c r="H33" s="117"/>
      <c r="I33" s="117"/>
      <c r="J33" s="117"/>
      <c r="K33" s="117"/>
      <c r="L33" s="117"/>
      <c r="M33" s="117"/>
      <c r="N33" s="117"/>
    </row>
    <row r="34" spans="1:14" ht="15.75">
      <c r="A34" s="358" t="s">
        <v>36</v>
      </c>
      <c r="B34" s="358"/>
      <c r="C34" s="358"/>
      <c r="D34" s="358"/>
      <c r="E34" s="358"/>
      <c r="F34" s="358"/>
      <c r="G34" s="358"/>
      <c r="H34" s="358"/>
      <c r="I34" s="358"/>
      <c r="J34" s="358"/>
      <c r="K34" s="358"/>
      <c r="L34" s="358"/>
      <c r="M34" s="358"/>
      <c r="N34" s="358"/>
    </row>
    <row r="35" spans="1:14" ht="15.75">
      <c r="A35" s="358" t="s">
        <v>52</v>
      </c>
      <c r="B35" s="358"/>
      <c r="C35" s="358"/>
      <c r="D35" s="358"/>
      <c r="E35" s="358"/>
      <c r="F35" s="358"/>
      <c r="G35" s="358"/>
      <c r="H35" s="358"/>
      <c r="I35" s="358"/>
      <c r="J35" s="358"/>
      <c r="K35" s="358"/>
      <c r="L35" s="358"/>
      <c r="M35" s="358"/>
      <c r="N35" s="358"/>
    </row>
    <row r="36" spans="1:14">
      <c r="A36" s="359" t="s">
        <v>87</v>
      </c>
      <c r="B36" s="359"/>
      <c r="C36" s="359"/>
      <c r="D36" s="359"/>
      <c r="E36" s="359"/>
      <c r="F36" s="359"/>
      <c r="G36" s="359"/>
      <c r="H36" s="359"/>
      <c r="I36" s="359"/>
      <c r="J36" s="359"/>
      <c r="K36" s="359"/>
      <c r="L36" s="359"/>
      <c r="M36" s="359"/>
      <c r="N36" s="359"/>
    </row>
    <row r="37" spans="1:14" ht="15.75">
      <c r="A37" s="364" t="s">
        <v>67</v>
      </c>
      <c r="B37" s="367" t="s">
        <v>28</v>
      </c>
      <c r="C37" s="363" t="s">
        <v>86</v>
      </c>
      <c r="D37" s="363"/>
      <c r="E37" s="363"/>
      <c r="F37" s="363"/>
      <c r="G37" s="363" t="s">
        <v>85</v>
      </c>
      <c r="H37" s="363"/>
      <c r="I37" s="363"/>
      <c r="J37" s="363"/>
      <c r="K37" s="363" t="s">
        <v>84</v>
      </c>
      <c r="L37" s="363"/>
      <c r="M37" s="363"/>
      <c r="N37" s="363"/>
    </row>
    <row r="38" spans="1:14" ht="42" customHeight="1">
      <c r="A38" s="365"/>
      <c r="B38" s="367"/>
      <c r="C38" s="360" t="s">
        <v>74</v>
      </c>
      <c r="D38" s="360"/>
      <c r="E38" s="360" t="s">
        <v>83</v>
      </c>
      <c r="F38" s="360"/>
      <c r="G38" s="360" t="s">
        <v>74</v>
      </c>
      <c r="H38" s="360"/>
      <c r="I38" s="360" t="s">
        <v>83</v>
      </c>
      <c r="J38" s="360"/>
      <c r="K38" s="360" t="s">
        <v>74</v>
      </c>
      <c r="L38" s="360"/>
      <c r="M38" s="360" t="s">
        <v>83</v>
      </c>
      <c r="N38" s="360"/>
    </row>
    <row r="39" spans="1:14" ht="15.75" customHeight="1">
      <c r="A39" s="366"/>
      <c r="B39" s="367"/>
      <c r="C39" s="123" t="s">
        <v>21</v>
      </c>
      <c r="D39" s="122" t="s">
        <v>57</v>
      </c>
      <c r="E39" s="123" t="s">
        <v>21</v>
      </c>
      <c r="F39" s="122" t="s">
        <v>57</v>
      </c>
      <c r="G39" s="123" t="s">
        <v>21</v>
      </c>
      <c r="H39" s="122" t="s">
        <v>57</v>
      </c>
      <c r="I39" s="123" t="s">
        <v>21</v>
      </c>
      <c r="J39" s="122" t="s">
        <v>57</v>
      </c>
      <c r="K39" s="123" t="s">
        <v>21</v>
      </c>
      <c r="L39" s="122" t="s">
        <v>57</v>
      </c>
      <c r="M39" s="123" t="s">
        <v>21</v>
      </c>
      <c r="N39" s="122" t="s">
        <v>57</v>
      </c>
    </row>
    <row r="40" spans="1:14" ht="15.75">
      <c r="A40" s="12" t="s">
        <v>18</v>
      </c>
      <c r="B40" s="11" t="s">
        <v>17</v>
      </c>
      <c r="C40" s="121"/>
      <c r="D40" s="117"/>
      <c r="E40" s="121"/>
      <c r="F40" s="117"/>
      <c r="G40" s="120"/>
      <c r="H40" s="119"/>
      <c r="I40" s="120"/>
      <c r="J40" s="119"/>
      <c r="K40" s="120"/>
      <c r="L40" s="119"/>
      <c r="M40" s="120"/>
      <c r="N40" s="119"/>
    </row>
    <row r="41" spans="1:14" ht="15.75">
      <c r="A41" s="10">
        <v>1</v>
      </c>
      <c r="B41" s="54" t="str">
        <f>'[1]For-data-entry'!B32</f>
        <v>Karnataka Bank Ltd</v>
      </c>
      <c r="C41" s="117">
        <f>'[1]For-data-entry'!AP32</f>
        <v>30375</v>
      </c>
      <c r="D41" s="117">
        <f>'[1]For-data-entry'!AQ32</f>
        <v>22417</v>
      </c>
      <c r="E41" s="117">
        <f>'[1]For-data-entry'!AR32</f>
        <v>44159</v>
      </c>
      <c r="F41" s="117">
        <f>'[1]For-data-entry'!AS32</f>
        <v>36246</v>
      </c>
      <c r="G41" s="117">
        <f>'[1]For-data-entry'!AT32</f>
        <v>7</v>
      </c>
      <c r="H41" s="117">
        <f>'[1]For-data-entry'!AU32</f>
        <v>40</v>
      </c>
      <c r="I41" s="117">
        <f>'[1]For-data-entry'!AV32</f>
        <v>12</v>
      </c>
      <c r="J41" s="117">
        <f>'[1]For-data-entry'!AW32</f>
        <v>115</v>
      </c>
      <c r="K41" s="117">
        <f>'[1]For-data-entry'!AX32</f>
        <v>0</v>
      </c>
      <c r="L41" s="117">
        <f>'[1]For-data-entry'!AY32</f>
        <v>0</v>
      </c>
      <c r="M41" s="117">
        <f>'[1]For-data-entry'!AZ32</f>
        <v>0</v>
      </c>
      <c r="N41" s="117">
        <f>'[1]For-data-entry'!BA32</f>
        <v>0</v>
      </c>
    </row>
    <row r="42" spans="1:14" ht="15.75">
      <c r="A42" s="10">
        <v>2</v>
      </c>
      <c r="B42" s="54" t="str">
        <f>'[1]For-data-entry'!B33</f>
        <v>Kotak Mahendra Bank</v>
      </c>
      <c r="C42" s="117">
        <f>'[1]For-data-entry'!AP33</f>
        <v>0</v>
      </c>
      <c r="D42" s="117">
        <f>'[1]For-data-entry'!AQ33</f>
        <v>0</v>
      </c>
      <c r="E42" s="117">
        <f>'[1]For-data-entry'!AR33</f>
        <v>0</v>
      </c>
      <c r="F42" s="117">
        <f>'[1]For-data-entry'!AS33</f>
        <v>0</v>
      </c>
      <c r="G42" s="117">
        <f>'[1]For-data-entry'!AT33</f>
        <v>0</v>
      </c>
      <c r="H42" s="117">
        <f>'[1]For-data-entry'!AU33</f>
        <v>0</v>
      </c>
      <c r="I42" s="117">
        <f>'[1]For-data-entry'!AV33</f>
        <v>0</v>
      </c>
      <c r="J42" s="117">
        <f>'[1]For-data-entry'!AW33</f>
        <v>0</v>
      </c>
      <c r="K42" s="117">
        <f>'[1]For-data-entry'!AX33</f>
        <v>0</v>
      </c>
      <c r="L42" s="117">
        <f>'[1]For-data-entry'!AY33</f>
        <v>0</v>
      </c>
      <c r="M42" s="117">
        <f>'[1]For-data-entry'!AZ33</f>
        <v>0</v>
      </c>
      <c r="N42" s="117">
        <f>'[1]For-data-entry'!BA33</f>
        <v>0</v>
      </c>
    </row>
    <row r="43" spans="1:14" ht="15.75">
      <c r="A43" s="10">
        <v>3</v>
      </c>
      <c r="B43" s="54" t="str">
        <f>'[1]For-data-entry'!B34</f>
        <v>Cathelic Syrian Bank Ltd.</v>
      </c>
      <c r="C43" s="117">
        <f>'[1]For-data-entry'!AP34</f>
        <v>0</v>
      </c>
      <c r="D43" s="117">
        <f>'[1]For-data-entry'!AQ34</f>
        <v>0</v>
      </c>
      <c r="E43" s="117">
        <f>'[1]For-data-entry'!AR34</f>
        <v>740</v>
      </c>
      <c r="F43" s="117">
        <f>'[1]For-data-entry'!AS34</f>
        <v>814.48</v>
      </c>
      <c r="G43" s="117">
        <f>'[1]For-data-entry'!AT34</f>
        <v>0</v>
      </c>
      <c r="H43" s="117">
        <f>'[1]For-data-entry'!AU34</f>
        <v>0</v>
      </c>
      <c r="I43" s="117">
        <f>'[1]For-data-entry'!AV34</f>
        <v>0</v>
      </c>
      <c r="J43" s="117">
        <f>'[1]For-data-entry'!AW34</f>
        <v>0</v>
      </c>
      <c r="K43" s="117">
        <f>'[1]For-data-entry'!AX34</f>
        <v>0</v>
      </c>
      <c r="L43" s="117">
        <f>'[1]For-data-entry'!AY34</f>
        <v>0</v>
      </c>
      <c r="M43" s="117">
        <f>'[1]For-data-entry'!AZ34</f>
        <v>0</v>
      </c>
      <c r="N43" s="117">
        <f>'[1]For-data-entry'!BA34</f>
        <v>0</v>
      </c>
    </row>
    <row r="44" spans="1:14" ht="15.75">
      <c r="A44" s="10">
        <v>4</v>
      </c>
      <c r="B44" s="54" t="str">
        <f>'[1]For-data-entry'!B35</f>
        <v>City Union Bank Ltd</v>
      </c>
      <c r="C44" s="117">
        <f>'[1]For-data-entry'!AP35</f>
        <v>233</v>
      </c>
      <c r="D44" s="117">
        <f>'[1]For-data-entry'!AQ35</f>
        <v>392.64</v>
      </c>
      <c r="E44" s="117">
        <f>'[1]For-data-entry'!AR35</f>
        <v>569</v>
      </c>
      <c r="F44" s="117">
        <f>'[1]For-data-entry'!AS35</f>
        <v>4745.1899999999996</v>
      </c>
      <c r="G44" s="117">
        <f>'[1]For-data-entry'!AT35</f>
        <v>0</v>
      </c>
      <c r="H44" s="117">
        <f>'[1]For-data-entry'!AU35</f>
        <v>0</v>
      </c>
      <c r="I44" s="117">
        <f>'[1]For-data-entry'!AV35</f>
        <v>0</v>
      </c>
      <c r="J44" s="117">
        <f>'[1]For-data-entry'!AW35</f>
        <v>0</v>
      </c>
      <c r="K44" s="117">
        <f>'[1]For-data-entry'!AX35</f>
        <v>0</v>
      </c>
      <c r="L44" s="117">
        <f>'[1]For-data-entry'!AY35</f>
        <v>0</v>
      </c>
      <c r="M44" s="117">
        <f>'[1]For-data-entry'!AZ35</f>
        <v>0</v>
      </c>
      <c r="N44" s="117">
        <f>'[1]For-data-entry'!BA35</f>
        <v>0</v>
      </c>
    </row>
    <row r="45" spans="1:14" ht="15.75">
      <c r="A45" s="10">
        <v>5</v>
      </c>
      <c r="B45" s="54" t="str">
        <f>'[1]For-data-entry'!B36</f>
        <v>Dhanalaxmi Bank Ltd.</v>
      </c>
      <c r="C45" s="117">
        <f>'[1]For-data-entry'!AP36</f>
        <v>0</v>
      </c>
      <c r="D45" s="117">
        <f>'[1]For-data-entry'!AQ36</f>
        <v>0</v>
      </c>
      <c r="E45" s="117">
        <f>'[1]For-data-entry'!AR36</f>
        <v>0</v>
      </c>
      <c r="F45" s="117">
        <f>'[1]For-data-entry'!AS36</f>
        <v>0</v>
      </c>
      <c r="G45" s="117">
        <f>'[1]For-data-entry'!AT36</f>
        <v>0</v>
      </c>
      <c r="H45" s="117">
        <f>'[1]For-data-entry'!AU36</f>
        <v>0</v>
      </c>
      <c r="I45" s="117">
        <f>'[1]For-data-entry'!AV36</f>
        <v>0</v>
      </c>
      <c r="J45" s="117">
        <f>'[1]For-data-entry'!AW36</f>
        <v>0</v>
      </c>
      <c r="K45" s="117">
        <f>'[1]For-data-entry'!AX36</f>
        <v>0</v>
      </c>
      <c r="L45" s="117">
        <f>'[1]For-data-entry'!AY36</f>
        <v>0</v>
      </c>
      <c r="M45" s="117">
        <f>'[1]For-data-entry'!AZ36</f>
        <v>0</v>
      </c>
      <c r="N45" s="117">
        <f>'[1]For-data-entry'!BA36</f>
        <v>0</v>
      </c>
    </row>
    <row r="46" spans="1:14" ht="15.75">
      <c r="A46" s="10">
        <v>6</v>
      </c>
      <c r="B46" s="54" t="str">
        <f>'[1]For-data-entry'!B37</f>
        <v>Federal Bank Ltd.</v>
      </c>
      <c r="C46" s="117">
        <f>'[1]For-data-entry'!AP37</f>
        <v>7726</v>
      </c>
      <c r="D46" s="117">
        <f>'[1]For-data-entry'!AQ37</f>
        <v>14008.5</v>
      </c>
      <c r="E46" s="117">
        <f>'[1]For-data-entry'!AR37</f>
        <v>23455</v>
      </c>
      <c r="F46" s="117">
        <f>'[1]For-data-entry'!AS37</f>
        <v>58821.97</v>
      </c>
      <c r="G46" s="117">
        <f>'[1]For-data-entry'!AT37</f>
        <v>0</v>
      </c>
      <c r="H46" s="117">
        <f>'[1]For-data-entry'!AU37</f>
        <v>0</v>
      </c>
      <c r="I46" s="117">
        <f>'[1]For-data-entry'!AV37</f>
        <v>0</v>
      </c>
      <c r="J46" s="117">
        <f>'[1]For-data-entry'!AW37</f>
        <v>0</v>
      </c>
      <c r="K46" s="117">
        <f>'[1]For-data-entry'!AX37</f>
        <v>0</v>
      </c>
      <c r="L46" s="117">
        <f>'[1]For-data-entry'!AY37</f>
        <v>0</v>
      </c>
      <c r="M46" s="117">
        <f>'[1]For-data-entry'!AZ37</f>
        <v>0</v>
      </c>
      <c r="N46" s="117">
        <f>'[1]For-data-entry'!BA37</f>
        <v>0</v>
      </c>
    </row>
    <row r="47" spans="1:14" ht="15.75">
      <c r="A47" s="10">
        <v>7</v>
      </c>
      <c r="B47" s="54" t="str">
        <f>'[1]For-data-entry'!B38</f>
        <v>J and K Bank Ltd</v>
      </c>
      <c r="C47" s="117">
        <f>'[1]For-data-entry'!AP38</f>
        <v>0</v>
      </c>
      <c r="D47" s="117">
        <f>'[1]For-data-entry'!AQ38</f>
        <v>0</v>
      </c>
      <c r="E47" s="117">
        <f>'[1]For-data-entry'!AR38</f>
        <v>0</v>
      </c>
      <c r="F47" s="117">
        <f>'[1]For-data-entry'!AS38</f>
        <v>0</v>
      </c>
      <c r="G47" s="117">
        <f>'[1]For-data-entry'!AT38</f>
        <v>0</v>
      </c>
      <c r="H47" s="117">
        <f>'[1]For-data-entry'!AU38</f>
        <v>0</v>
      </c>
      <c r="I47" s="117">
        <f>'[1]For-data-entry'!AV38</f>
        <v>0</v>
      </c>
      <c r="J47" s="117">
        <f>'[1]For-data-entry'!AW38</f>
        <v>0</v>
      </c>
      <c r="K47" s="117">
        <f>'[1]For-data-entry'!AX38</f>
        <v>0</v>
      </c>
      <c r="L47" s="117">
        <f>'[1]For-data-entry'!AY38</f>
        <v>0</v>
      </c>
      <c r="M47" s="117">
        <f>'[1]For-data-entry'!AZ38</f>
        <v>0</v>
      </c>
      <c r="N47" s="117">
        <f>'[1]For-data-entry'!BA38</f>
        <v>0</v>
      </c>
    </row>
    <row r="48" spans="1:14" ht="15.75">
      <c r="A48" s="10">
        <v>8</v>
      </c>
      <c r="B48" s="54" t="str">
        <f>'[1]For-data-entry'!B39</f>
        <v>Karur Vysya Bank Ltd.</v>
      </c>
      <c r="C48" s="117">
        <f>'[1]For-data-entry'!AP39</f>
        <v>5</v>
      </c>
      <c r="D48" s="117">
        <f>'[1]For-data-entry'!AQ39</f>
        <v>14</v>
      </c>
      <c r="E48" s="117">
        <f>'[1]For-data-entry'!AR39</f>
        <v>2478</v>
      </c>
      <c r="F48" s="117">
        <f>'[1]For-data-entry'!AS39</f>
        <v>6478.42</v>
      </c>
      <c r="G48" s="117">
        <f>'[1]For-data-entry'!AT39</f>
        <v>0</v>
      </c>
      <c r="H48" s="117">
        <f>'[1]For-data-entry'!AU39</f>
        <v>0</v>
      </c>
      <c r="I48" s="117">
        <f>'[1]For-data-entry'!AV39</f>
        <v>0</v>
      </c>
      <c r="J48" s="117">
        <f>'[1]For-data-entry'!AW39</f>
        <v>0</v>
      </c>
      <c r="K48" s="117">
        <f>'[1]For-data-entry'!AX39</f>
        <v>0</v>
      </c>
      <c r="L48" s="117">
        <f>'[1]For-data-entry'!AY39</f>
        <v>0</v>
      </c>
      <c r="M48" s="117">
        <f>'[1]For-data-entry'!AZ39</f>
        <v>0</v>
      </c>
      <c r="N48" s="117">
        <f>'[1]For-data-entry'!BA39</f>
        <v>0</v>
      </c>
    </row>
    <row r="49" spans="1:14" ht="15.75">
      <c r="A49" s="10">
        <v>9</v>
      </c>
      <c r="B49" s="54" t="str">
        <f>'[1]For-data-entry'!B40</f>
        <v>Lakshmi Vilas Bank Ltd</v>
      </c>
      <c r="C49" s="117">
        <f>'[1]For-data-entry'!AP40</f>
        <v>1040</v>
      </c>
      <c r="D49" s="117">
        <f>'[1]For-data-entry'!AQ40</f>
        <v>1882</v>
      </c>
      <c r="E49" s="117">
        <f>'[1]For-data-entry'!AR40</f>
        <v>2837</v>
      </c>
      <c r="F49" s="117">
        <f>'[1]For-data-entry'!AS40</f>
        <v>7872</v>
      </c>
      <c r="G49" s="117">
        <f>'[1]For-data-entry'!AT40</f>
        <v>0</v>
      </c>
      <c r="H49" s="117">
        <f>'[1]For-data-entry'!AU40</f>
        <v>0</v>
      </c>
      <c r="I49" s="117">
        <f>'[1]For-data-entry'!AV40</f>
        <v>0</v>
      </c>
      <c r="J49" s="117">
        <f>'[1]For-data-entry'!AW40</f>
        <v>0</v>
      </c>
      <c r="K49" s="117">
        <f>'[1]For-data-entry'!AX40</f>
        <v>22</v>
      </c>
      <c r="L49" s="117">
        <f>'[1]For-data-entry'!AY40</f>
        <v>124.76</v>
      </c>
      <c r="M49" s="117">
        <f>'[1]For-data-entry'!AZ40</f>
        <v>22</v>
      </c>
      <c r="N49" s="117">
        <f>'[1]For-data-entry'!BA40</f>
        <v>124.76</v>
      </c>
    </row>
    <row r="50" spans="1:14" ht="15.75">
      <c r="A50" s="10">
        <v>10</v>
      </c>
      <c r="B50" s="54" t="str">
        <f>'[1]For-data-entry'!B41</f>
        <v xml:space="preserve">Ratnakar Bank Ltd </v>
      </c>
      <c r="C50" s="117">
        <f>'[1]For-data-entry'!AP41</f>
        <v>69179</v>
      </c>
      <c r="D50" s="117">
        <f>'[1]For-data-entry'!AQ41</f>
        <v>23964.83</v>
      </c>
      <c r="E50" s="117">
        <f>'[1]For-data-entry'!AR41</f>
        <v>139246</v>
      </c>
      <c r="F50" s="117">
        <f>'[1]For-data-entry'!AS41</f>
        <v>40651.93</v>
      </c>
      <c r="G50" s="117">
        <f>'[1]For-data-entry'!AT41</f>
        <v>0</v>
      </c>
      <c r="H50" s="117">
        <f>'[1]For-data-entry'!AU41</f>
        <v>0</v>
      </c>
      <c r="I50" s="117">
        <f>'[1]For-data-entry'!AV41</f>
        <v>0</v>
      </c>
      <c r="J50" s="117">
        <f>'[1]For-data-entry'!AW41</f>
        <v>0</v>
      </c>
      <c r="K50" s="117">
        <f>'[1]For-data-entry'!AX41</f>
        <v>0</v>
      </c>
      <c r="L50" s="117">
        <f>'[1]For-data-entry'!AY41</f>
        <v>0</v>
      </c>
      <c r="M50" s="117">
        <f>'[1]For-data-entry'!AZ41</f>
        <v>0</v>
      </c>
      <c r="N50" s="117">
        <f>'[1]For-data-entry'!BA41</f>
        <v>0</v>
      </c>
    </row>
    <row r="51" spans="1:14" ht="15.75">
      <c r="A51" s="10">
        <v>11</v>
      </c>
      <c r="B51" s="54" t="str">
        <f>'[1]For-data-entry'!B42</f>
        <v>South Indian Bank Ltd</v>
      </c>
      <c r="C51" s="117">
        <f>'[1]For-data-entry'!AP42</f>
        <v>14522</v>
      </c>
      <c r="D51" s="117">
        <f>'[1]For-data-entry'!AQ42</f>
        <v>16218</v>
      </c>
      <c r="E51" s="117">
        <f>'[1]For-data-entry'!AR42</f>
        <v>19194</v>
      </c>
      <c r="F51" s="117">
        <f>'[1]For-data-entry'!AS42</f>
        <v>35165</v>
      </c>
      <c r="G51" s="117">
        <f>'[1]For-data-entry'!AT42</f>
        <v>0</v>
      </c>
      <c r="H51" s="117">
        <f>'[1]For-data-entry'!AU42</f>
        <v>0</v>
      </c>
      <c r="I51" s="117">
        <f>'[1]For-data-entry'!AV42</f>
        <v>0</v>
      </c>
      <c r="J51" s="117">
        <f>'[1]For-data-entry'!AW42</f>
        <v>0</v>
      </c>
      <c r="K51" s="117">
        <f>'[1]For-data-entry'!AX42</f>
        <v>7</v>
      </c>
      <c r="L51" s="117">
        <f>'[1]For-data-entry'!AY42</f>
        <v>1840</v>
      </c>
      <c r="M51" s="117">
        <f>'[1]For-data-entry'!AZ42</f>
        <v>17</v>
      </c>
      <c r="N51" s="117">
        <f>'[1]For-data-entry'!BA42</f>
        <v>16063</v>
      </c>
    </row>
    <row r="52" spans="1:14" ht="15.75">
      <c r="A52" s="10">
        <v>12</v>
      </c>
      <c r="B52" s="54" t="str">
        <f>'[1]For-data-entry'!B43</f>
        <v>Tamil Nadu Merchantile Bank Ltd.</v>
      </c>
      <c r="C52" s="117">
        <f>'[1]For-data-entry'!AP43</f>
        <v>1356</v>
      </c>
      <c r="D52" s="117">
        <f>'[1]For-data-entry'!AQ43</f>
        <v>2626.15</v>
      </c>
      <c r="E52" s="117">
        <f>'[1]For-data-entry'!AR43</f>
        <v>1365</v>
      </c>
      <c r="F52" s="117">
        <f>'[1]For-data-entry'!AS43</f>
        <v>3650.73</v>
      </c>
      <c r="G52" s="117">
        <f>'[1]For-data-entry'!AT43</f>
        <v>0</v>
      </c>
      <c r="H52" s="117">
        <f>'[1]For-data-entry'!AU43</f>
        <v>0</v>
      </c>
      <c r="I52" s="117">
        <f>'[1]For-data-entry'!AV43</f>
        <v>0</v>
      </c>
      <c r="J52" s="117">
        <f>'[1]For-data-entry'!AW43</f>
        <v>0</v>
      </c>
      <c r="K52" s="117">
        <f>'[1]For-data-entry'!AX43</f>
        <v>0</v>
      </c>
      <c r="L52" s="117">
        <f>'[1]For-data-entry'!AY43</f>
        <v>0</v>
      </c>
      <c r="M52" s="117">
        <f>'[1]For-data-entry'!AZ43</f>
        <v>0</v>
      </c>
      <c r="N52" s="117">
        <f>'[1]For-data-entry'!BA43</f>
        <v>0</v>
      </c>
    </row>
    <row r="53" spans="1:14" ht="15.75">
      <c r="A53" s="10">
        <v>13</v>
      </c>
      <c r="B53" s="54" t="str">
        <f>'[1]For-data-entry'!B44</f>
        <v>IndusInd Bank</v>
      </c>
      <c r="C53" s="117">
        <f>'[1]For-data-entry'!AP44</f>
        <v>0</v>
      </c>
      <c r="D53" s="117">
        <f>'[1]For-data-entry'!AQ44</f>
        <v>0</v>
      </c>
      <c r="E53" s="117">
        <f>'[1]For-data-entry'!AR44</f>
        <v>7874</v>
      </c>
      <c r="F53" s="117">
        <f>'[1]For-data-entry'!AS44</f>
        <v>10802.55</v>
      </c>
      <c r="G53" s="117">
        <f>'[1]For-data-entry'!AT44</f>
        <v>0</v>
      </c>
      <c r="H53" s="117">
        <f>'[1]For-data-entry'!AU44</f>
        <v>0</v>
      </c>
      <c r="I53" s="117">
        <f>'[1]For-data-entry'!AV44</f>
        <v>0</v>
      </c>
      <c r="J53" s="117">
        <f>'[1]For-data-entry'!AW44</f>
        <v>0</v>
      </c>
      <c r="K53" s="117">
        <f>'[1]For-data-entry'!AX44</f>
        <v>0</v>
      </c>
      <c r="L53" s="117">
        <f>'[1]For-data-entry'!AY44</f>
        <v>0</v>
      </c>
      <c r="M53" s="117">
        <f>'[1]For-data-entry'!AZ44</f>
        <v>0</v>
      </c>
      <c r="N53" s="117">
        <f>'[1]For-data-entry'!BA44</f>
        <v>0</v>
      </c>
    </row>
    <row r="54" spans="1:14" ht="15.75">
      <c r="A54" s="10">
        <v>14</v>
      </c>
      <c r="B54" s="54" t="str">
        <f>'[1]For-data-entry'!B45</f>
        <v>HDFC Bank Ltd</v>
      </c>
      <c r="C54" s="117">
        <f>'[1]For-data-entry'!AP45</f>
        <v>162730</v>
      </c>
      <c r="D54" s="117">
        <f>'[1]For-data-entry'!AQ45</f>
        <v>159429.57999999999</v>
      </c>
      <c r="E54" s="117">
        <f>'[1]For-data-entry'!AR45</f>
        <v>357923</v>
      </c>
      <c r="F54" s="117">
        <f>'[1]For-data-entry'!AS45</f>
        <v>272959.5</v>
      </c>
      <c r="G54" s="117">
        <f>'[1]For-data-entry'!AT45</f>
        <v>0</v>
      </c>
      <c r="H54" s="117">
        <f>'[1]For-data-entry'!AU45</f>
        <v>0</v>
      </c>
      <c r="I54" s="117">
        <f>'[1]For-data-entry'!AV45</f>
        <v>0</v>
      </c>
      <c r="J54" s="117">
        <f>'[1]For-data-entry'!AW45</f>
        <v>0</v>
      </c>
      <c r="K54" s="117">
        <f>'[1]For-data-entry'!AX45</f>
        <v>0</v>
      </c>
      <c r="L54" s="117">
        <f>'[1]For-data-entry'!AY45</f>
        <v>0</v>
      </c>
      <c r="M54" s="117">
        <f>'[1]For-data-entry'!AZ45</f>
        <v>0</v>
      </c>
      <c r="N54" s="117">
        <f>'[1]For-data-entry'!BA45</f>
        <v>0</v>
      </c>
    </row>
    <row r="55" spans="1:14" ht="15.75">
      <c r="A55" s="10">
        <v>15</v>
      </c>
      <c r="B55" s="54" t="str">
        <f>'[1]For-data-entry'!B46</f>
        <v xml:space="preserve">Axis Bank Ltd </v>
      </c>
      <c r="C55" s="117">
        <f>'[1]For-data-entry'!AP46</f>
        <v>14826</v>
      </c>
      <c r="D55" s="117">
        <f>'[1]For-data-entry'!AQ46</f>
        <v>25986</v>
      </c>
      <c r="E55" s="117">
        <f>'[1]For-data-entry'!AR46</f>
        <v>92871</v>
      </c>
      <c r="F55" s="117">
        <f>'[1]For-data-entry'!AS46</f>
        <v>54176</v>
      </c>
      <c r="G55" s="117">
        <f>'[1]For-data-entry'!AT46</f>
        <v>0</v>
      </c>
      <c r="H55" s="117">
        <f>'[1]For-data-entry'!AU46</f>
        <v>0</v>
      </c>
      <c r="I55" s="117">
        <f>'[1]For-data-entry'!AV46</f>
        <v>0</v>
      </c>
      <c r="J55" s="117">
        <f>'[1]For-data-entry'!AW46</f>
        <v>0</v>
      </c>
      <c r="K55" s="117">
        <f>'[1]For-data-entry'!AX46</f>
        <v>0</v>
      </c>
      <c r="L55" s="117">
        <f>'[1]For-data-entry'!AY46</f>
        <v>0</v>
      </c>
      <c r="M55" s="117">
        <f>'[1]For-data-entry'!AZ46</f>
        <v>0</v>
      </c>
      <c r="N55" s="117">
        <f>'[1]For-data-entry'!BA46</f>
        <v>0</v>
      </c>
    </row>
    <row r="56" spans="1:14" ht="15.75">
      <c r="A56" s="10">
        <v>16</v>
      </c>
      <c r="B56" s="54" t="str">
        <f>'[1]For-data-entry'!B47</f>
        <v>ICICI Bank Ltd</v>
      </c>
      <c r="C56" s="117">
        <f>'[1]For-data-entry'!AP47</f>
        <v>75394</v>
      </c>
      <c r="D56" s="117">
        <f>'[1]For-data-entry'!AQ47</f>
        <v>352362.54200000002</v>
      </c>
      <c r="E56" s="117">
        <f>'[1]For-data-entry'!AR47</f>
        <v>127838</v>
      </c>
      <c r="F56" s="117">
        <f>'[1]For-data-entry'!AS47</f>
        <v>1205811</v>
      </c>
      <c r="G56" s="117">
        <f>'[1]For-data-entry'!AT47</f>
        <v>0</v>
      </c>
      <c r="H56" s="117">
        <f>'[1]For-data-entry'!AU47</f>
        <v>0</v>
      </c>
      <c r="I56" s="117">
        <f>'[1]For-data-entry'!AV47</f>
        <v>0</v>
      </c>
      <c r="J56" s="117">
        <f>'[1]For-data-entry'!AW47</f>
        <v>0</v>
      </c>
      <c r="K56" s="117">
        <f>'[1]For-data-entry'!AX47</f>
        <v>16</v>
      </c>
      <c r="L56" s="117">
        <f>'[1]For-data-entry'!AY47</f>
        <v>4506.1899999999996</v>
      </c>
      <c r="M56" s="117">
        <f>'[1]For-data-entry'!AZ47</f>
        <v>24</v>
      </c>
      <c r="N56" s="117">
        <f>'[1]For-data-entry'!BA47</f>
        <v>2241.8000000000002</v>
      </c>
    </row>
    <row r="57" spans="1:14" ht="15.75">
      <c r="A57" s="10">
        <v>17</v>
      </c>
      <c r="B57" s="54" t="str">
        <f>'[1]For-data-entry'!B48</f>
        <v>YES BANK Ltd.</v>
      </c>
      <c r="C57" s="117">
        <f>'[1]For-data-entry'!AP48</f>
        <v>0</v>
      </c>
      <c r="D57" s="117">
        <f>'[1]For-data-entry'!AQ48</f>
        <v>0</v>
      </c>
      <c r="E57" s="117">
        <f>'[1]For-data-entry'!AR48</f>
        <v>25</v>
      </c>
      <c r="F57" s="117">
        <f>'[1]For-data-entry'!AS48</f>
        <v>10251</v>
      </c>
      <c r="G57" s="117">
        <f>'[1]For-data-entry'!AT48</f>
        <v>0</v>
      </c>
      <c r="H57" s="117">
        <f>'[1]For-data-entry'!AU48</f>
        <v>0</v>
      </c>
      <c r="I57" s="117">
        <f>'[1]For-data-entry'!AV48</f>
        <v>0</v>
      </c>
      <c r="J57" s="117">
        <f>'[1]For-data-entry'!AW48</f>
        <v>0</v>
      </c>
      <c r="K57" s="117">
        <f>'[1]For-data-entry'!AX48</f>
        <v>0</v>
      </c>
      <c r="L57" s="117">
        <f>'[1]For-data-entry'!AY48</f>
        <v>0</v>
      </c>
      <c r="M57" s="117">
        <f>'[1]For-data-entry'!AZ48</f>
        <v>0</v>
      </c>
      <c r="N57" s="117">
        <f>'[1]For-data-entry'!BA48</f>
        <v>0</v>
      </c>
    </row>
    <row r="58" spans="1:14" ht="15.75" customHeight="1">
      <c r="A58" s="12"/>
      <c r="B58" s="11" t="s">
        <v>11</v>
      </c>
      <c r="C58" s="117">
        <f>'[1]For-data-entry'!AP49</f>
        <v>377386</v>
      </c>
      <c r="D58" s="117">
        <f>'[1]For-data-entry'!AQ49</f>
        <v>619301.24199999997</v>
      </c>
      <c r="E58" s="117">
        <f>'[1]For-data-entry'!AR49</f>
        <v>820574</v>
      </c>
      <c r="F58" s="117">
        <f>'[1]For-data-entry'!AS49</f>
        <v>1748445.77</v>
      </c>
      <c r="G58" s="117">
        <f>'[1]For-data-entry'!AT49</f>
        <v>7</v>
      </c>
      <c r="H58" s="117">
        <f>'[1]For-data-entry'!AU49</f>
        <v>40</v>
      </c>
      <c r="I58" s="117">
        <f>'[1]For-data-entry'!AV49</f>
        <v>12</v>
      </c>
      <c r="J58" s="117">
        <f>'[1]For-data-entry'!AW49</f>
        <v>115</v>
      </c>
      <c r="K58" s="117">
        <f>'[1]For-data-entry'!AX49</f>
        <v>45</v>
      </c>
      <c r="L58" s="117">
        <f>'[1]For-data-entry'!AY49</f>
        <v>6470.95</v>
      </c>
      <c r="M58" s="117">
        <f>'[1]For-data-entry'!AZ49</f>
        <v>63</v>
      </c>
      <c r="N58" s="117">
        <f>'[1]For-data-entry'!BA49</f>
        <v>18429.560000000001</v>
      </c>
    </row>
    <row r="59" spans="1:14" ht="15.75">
      <c r="A59" s="12" t="s">
        <v>10</v>
      </c>
      <c r="B59" s="11" t="s">
        <v>9</v>
      </c>
      <c r="C59" s="117"/>
      <c r="D59" s="117"/>
      <c r="E59" s="117"/>
      <c r="F59" s="117"/>
      <c r="G59" s="117"/>
      <c r="H59" s="117"/>
      <c r="I59" s="117"/>
      <c r="J59" s="117"/>
      <c r="K59" s="117"/>
      <c r="L59" s="117"/>
      <c r="M59" s="117"/>
      <c r="N59" s="117"/>
    </row>
    <row r="60" spans="1:14" ht="15.75">
      <c r="A60" s="12">
        <v>1</v>
      </c>
      <c r="B60" s="118" t="str">
        <f>'[1]For-data-entry'!B51</f>
        <v xml:space="preserve">Kavery Grameena Bank </v>
      </c>
      <c r="C60" s="117">
        <f>'[1]For-data-entry'!AP51</f>
        <v>7536</v>
      </c>
      <c r="D60" s="117">
        <f>'[1]For-data-entry'!AQ51</f>
        <v>7267</v>
      </c>
      <c r="E60" s="117">
        <f>'[1]For-data-entry'!AR51</f>
        <v>122148</v>
      </c>
      <c r="F60" s="117">
        <f>'[1]For-data-entry'!AS51</f>
        <v>122786</v>
      </c>
      <c r="G60" s="117">
        <f>'[1]For-data-entry'!AT51</f>
        <v>29</v>
      </c>
      <c r="H60" s="117">
        <f>'[1]For-data-entry'!AU51</f>
        <v>36</v>
      </c>
      <c r="I60" s="117">
        <f>'[1]For-data-entry'!AV51</f>
        <v>49</v>
      </c>
      <c r="J60" s="117">
        <f>'[1]For-data-entry'!AW51</f>
        <v>113</v>
      </c>
      <c r="K60" s="117">
        <f>'[1]For-data-entry'!AX51</f>
        <v>0</v>
      </c>
      <c r="L60" s="117">
        <f>'[1]For-data-entry'!AY51</f>
        <v>0</v>
      </c>
      <c r="M60" s="117">
        <f>'[1]For-data-entry'!AZ51</f>
        <v>0</v>
      </c>
      <c r="N60" s="117">
        <f>'[1]For-data-entry'!BA51</f>
        <v>0</v>
      </c>
    </row>
    <row r="61" spans="1:14" ht="15.75">
      <c r="A61" s="10">
        <v>2</v>
      </c>
      <c r="B61" s="118" t="str">
        <f>'[1]For-data-entry'!B52</f>
        <v>Pragathi Krishna  Grameena Bank</v>
      </c>
      <c r="C61" s="117">
        <f>'[1]For-data-entry'!AP52</f>
        <v>113619</v>
      </c>
      <c r="D61" s="117">
        <f>'[1]For-data-entry'!AQ52</f>
        <v>85113</v>
      </c>
      <c r="E61" s="117">
        <f>'[1]For-data-entry'!AR52</f>
        <v>283079</v>
      </c>
      <c r="F61" s="117">
        <f>'[1]For-data-entry'!AS52</f>
        <v>253296</v>
      </c>
      <c r="G61" s="117">
        <f>'[1]For-data-entry'!AT52</f>
        <v>0</v>
      </c>
      <c r="H61" s="117">
        <f>'[1]For-data-entry'!AU52</f>
        <v>0</v>
      </c>
      <c r="I61" s="117">
        <f>'[1]For-data-entry'!AV52</f>
        <v>0</v>
      </c>
      <c r="J61" s="117">
        <f>'[1]For-data-entry'!AW52</f>
        <v>0</v>
      </c>
      <c r="K61" s="117">
        <f>'[1]For-data-entry'!AX52</f>
        <v>0</v>
      </c>
      <c r="L61" s="117">
        <f>'[1]For-data-entry'!AY52</f>
        <v>0</v>
      </c>
      <c r="M61" s="117">
        <f>'[1]For-data-entry'!AZ52</f>
        <v>0</v>
      </c>
      <c r="N61" s="117">
        <f>'[1]For-data-entry'!BA52</f>
        <v>0</v>
      </c>
    </row>
    <row r="62" spans="1:14" ht="15.75">
      <c r="A62" s="10">
        <v>3</v>
      </c>
      <c r="B62" s="118" t="str">
        <f>'[1]For-data-entry'!B53</f>
        <v>Karnataka Vikas Grameena Bank</v>
      </c>
      <c r="C62" s="117">
        <f>'[1]For-data-entry'!AP53</f>
        <v>15859</v>
      </c>
      <c r="D62" s="117">
        <f>'[1]For-data-entry'!AQ53</f>
        <v>21914.53</v>
      </c>
      <c r="E62" s="117">
        <f>'[1]For-data-entry'!AR53</f>
        <v>154816</v>
      </c>
      <c r="F62" s="117">
        <f>'[1]For-data-entry'!AS53</f>
        <v>138870.6</v>
      </c>
      <c r="G62" s="117">
        <f>'[1]For-data-entry'!AT53</f>
        <v>316</v>
      </c>
      <c r="H62" s="117">
        <f>'[1]For-data-entry'!AU53</f>
        <v>657.74</v>
      </c>
      <c r="I62" s="117">
        <f>'[1]For-data-entry'!AV53</f>
        <v>1207</v>
      </c>
      <c r="J62" s="117">
        <f>'[1]For-data-entry'!AW53</f>
        <v>2104.58</v>
      </c>
      <c r="K62" s="117">
        <f>'[1]For-data-entry'!AX53</f>
        <v>0</v>
      </c>
      <c r="L62" s="117">
        <f>'[1]For-data-entry'!AY53</f>
        <v>0</v>
      </c>
      <c r="M62" s="117">
        <f>'[1]For-data-entry'!AZ53</f>
        <v>0</v>
      </c>
      <c r="N62" s="117">
        <f>'[1]For-data-entry'!BA53</f>
        <v>0</v>
      </c>
    </row>
    <row r="63" spans="1:14" ht="15.75">
      <c r="A63" s="12"/>
      <c r="B63" s="11" t="s">
        <v>8</v>
      </c>
      <c r="C63" s="117">
        <f>'[1]For-data-entry'!AP54</f>
        <v>137014</v>
      </c>
      <c r="D63" s="117">
        <f>'[1]For-data-entry'!AQ54</f>
        <v>114294.53</v>
      </c>
      <c r="E63" s="117">
        <f>'[1]For-data-entry'!AR54</f>
        <v>560043</v>
      </c>
      <c r="F63" s="117">
        <f>'[1]For-data-entry'!AS54</f>
        <v>514952.6</v>
      </c>
      <c r="G63" s="117">
        <f>'[1]For-data-entry'!AT54</f>
        <v>345</v>
      </c>
      <c r="H63" s="117">
        <f>'[1]For-data-entry'!AU54</f>
        <v>693.74</v>
      </c>
      <c r="I63" s="117">
        <f>'[1]For-data-entry'!AV54</f>
        <v>1256</v>
      </c>
      <c r="J63" s="117">
        <f>'[1]For-data-entry'!AW54</f>
        <v>2217.58</v>
      </c>
      <c r="K63" s="117">
        <f>'[1]For-data-entry'!AX54</f>
        <v>0</v>
      </c>
      <c r="L63" s="117">
        <f>'[1]For-data-entry'!AY54</f>
        <v>0</v>
      </c>
      <c r="M63" s="117">
        <f>'[1]For-data-entry'!AZ54</f>
        <v>0</v>
      </c>
      <c r="N63" s="117">
        <f>'[1]For-data-entry'!BA54</f>
        <v>0</v>
      </c>
    </row>
    <row r="64" spans="1:14" ht="18.75" customHeight="1">
      <c r="A64" s="11" t="s">
        <v>7</v>
      </c>
      <c r="B64" s="6"/>
      <c r="C64" s="117">
        <f>'[1]For-data-entry'!AP58</f>
        <v>906438</v>
      </c>
      <c r="D64" s="117">
        <f>'[1]For-data-entry'!AQ58</f>
        <v>2215098.2239999999</v>
      </c>
      <c r="E64" s="117">
        <f>'[1]For-data-entry'!AR58</f>
        <v>2975868</v>
      </c>
      <c r="F64" s="117">
        <f>'[1]For-data-entry'!AS58</f>
        <v>6041060.0800000001</v>
      </c>
      <c r="G64" s="117">
        <f>'[1]For-data-entry'!AT58</f>
        <v>1437</v>
      </c>
      <c r="H64" s="117">
        <f>'[1]For-data-entry'!AU58</f>
        <v>3001.4</v>
      </c>
      <c r="I64" s="117">
        <f>'[1]For-data-entry'!AV58</f>
        <v>19592</v>
      </c>
      <c r="J64" s="117">
        <f>'[1]For-data-entry'!AW58</f>
        <v>124126.89</v>
      </c>
      <c r="K64" s="117">
        <f>'[1]For-data-entry'!AX58</f>
        <v>938</v>
      </c>
      <c r="L64" s="117">
        <f>'[1]For-data-entry'!AY58</f>
        <v>66397.09</v>
      </c>
      <c r="M64" s="117">
        <f>'[1]For-data-entry'!AZ58</f>
        <v>1152</v>
      </c>
      <c r="N64" s="117">
        <f>'[1]For-data-entry'!BA58</f>
        <v>88717.13</v>
      </c>
    </row>
    <row r="65" spans="1:14" ht="21" customHeight="1">
      <c r="A65" s="11" t="s">
        <v>54</v>
      </c>
      <c r="B65" s="11"/>
      <c r="C65" s="117">
        <f>'[1]For-data-entry'!AP56</f>
        <v>1043452</v>
      </c>
      <c r="D65" s="117">
        <f>'[1]For-data-entry'!AQ56</f>
        <v>2329392.7539999997</v>
      </c>
      <c r="E65" s="117">
        <f>'[1]For-data-entry'!AR56</f>
        <v>3535911</v>
      </c>
      <c r="F65" s="117">
        <f>'[1]For-data-entry'!AS56</f>
        <v>6556012.6799999997</v>
      </c>
      <c r="G65" s="117">
        <f>'[1]For-data-entry'!AT56</f>
        <v>1782</v>
      </c>
      <c r="H65" s="117">
        <f>'[1]For-data-entry'!AU56</f>
        <v>3695.1400000000003</v>
      </c>
      <c r="I65" s="117">
        <f>'[1]For-data-entry'!AV56</f>
        <v>20848</v>
      </c>
      <c r="J65" s="117">
        <f>'[1]For-data-entry'!AW56</f>
        <v>126344.47</v>
      </c>
      <c r="K65" s="117">
        <f>'[1]For-data-entry'!AX56</f>
        <v>938</v>
      </c>
      <c r="L65" s="117">
        <f>'[1]For-data-entry'!AY56</f>
        <v>66397.09</v>
      </c>
      <c r="M65" s="117">
        <f>'[1]For-data-entry'!AZ56</f>
        <v>1152</v>
      </c>
      <c r="N65" s="117">
        <f>'[1]For-data-entry'!BA56</f>
        <v>88717.13</v>
      </c>
    </row>
    <row r="66" spans="1:14" ht="21" customHeight="1">
      <c r="A66" s="12" t="s">
        <v>5</v>
      </c>
      <c r="B66" s="11" t="s">
        <v>4</v>
      </c>
      <c r="C66" s="117"/>
      <c r="D66" s="117"/>
      <c r="E66" s="117"/>
      <c r="F66" s="117"/>
      <c r="G66" s="117"/>
      <c r="H66" s="117"/>
      <c r="I66" s="117"/>
      <c r="J66" s="117"/>
      <c r="K66" s="117"/>
      <c r="L66" s="117"/>
      <c r="M66" s="117"/>
      <c r="N66" s="117"/>
    </row>
    <row r="67" spans="1:14" ht="15.75">
      <c r="A67" s="10">
        <v>1</v>
      </c>
      <c r="B67" s="54" t="str">
        <f>'[1]For-data-entry'!B61</f>
        <v>KSCARD Bk.Ltd</v>
      </c>
      <c r="C67" s="117">
        <f>'[1]For-data-entry'!AP61</f>
        <v>353</v>
      </c>
      <c r="D67" s="117">
        <f>'[1]For-data-entry'!AQ61</f>
        <v>2565.4499999999998</v>
      </c>
      <c r="E67" s="117">
        <f>'[1]For-data-entry'!AR61</f>
        <v>36180</v>
      </c>
      <c r="F67" s="117">
        <f>'[1]For-data-entry'!AS61</f>
        <v>23598</v>
      </c>
      <c r="G67" s="117">
        <f>'[1]For-data-entry'!AT61</f>
        <v>0</v>
      </c>
      <c r="H67" s="117">
        <f>'[1]For-data-entry'!AU61</f>
        <v>0</v>
      </c>
      <c r="I67" s="117">
        <f>'[1]For-data-entry'!AV61</f>
        <v>0</v>
      </c>
      <c r="J67" s="117">
        <f>'[1]For-data-entry'!AW61</f>
        <v>0</v>
      </c>
      <c r="K67" s="117">
        <f>'[1]For-data-entry'!AX61</f>
        <v>0</v>
      </c>
      <c r="L67" s="117">
        <f>'[1]For-data-entry'!AY61</f>
        <v>0</v>
      </c>
      <c r="M67" s="117">
        <f>'[1]For-data-entry'!AZ61</f>
        <v>0</v>
      </c>
      <c r="N67" s="117">
        <f>'[1]For-data-entry'!BA61</f>
        <v>0</v>
      </c>
    </row>
    <row r="68" spans="1:14" ht="18.75" customHeight="1">
      <c r="A68" s="14">
        <v>2</v>
      </c>
      <c r="B68" s="54" t="str">
        <f>'[1]For-data-entry'!B62</f>
        <v xml:space="preserve">K.S.Coop Apex Bank ltd </v>
      </c>
      <c r="C68" s="117">
        <f>'[1]For-data-entry'!AP62</f>
        <v>152733</v>
      </c>
      <c r="D68" s="117">
        <f>'[1]For-data-entry'!AQ62</f>
        <v>94769.82</v>
      </c>
      <c r="E68" s="117">
        <f>'[1]For-data-entry'!AR62</f>
        <v>338345</v>
      </c>
      <c r="F68" s="117">
        <f>'[1]For-data-entry'!AS62</f>
        <v>215670</v>
      </c>
      <c r="G68" s="117">
        <f>'[1]For-data-entry'!AT62</f>
        <v>0</v>
      </c>
      <c r="H68" s="117">
        <f>'[1]For-data-entry'!AU62</f>
        <v>0</v>
      </c>
      <c r="I68" s="117">
        <f>'[1]For-data-entry'!AV62</f>
        <v>0</v>
      </c>
      <c r="J68" s="117">
        <f>'[1]For-data-entry'!AW62</f>
        <v>0</v>
      </c>
      <c r="K68" s="117">
        <f>'[1]For-data-entry'!AX62</f>
        <v>0</v>
      </c>
      <c r="L68" s="117">
        <f>'[1]For-data-entry'!AY62</f>
        <v>0</v>
      </c>
      <c r="M68" s="117">
        <f>'[1]For-data-entry'!AZ62</f>
        <v>0</v>
      </c>
      <c r="N68" s="117">
        <f>'[1]For-data-entry'!BA62</f>
        <v>0</v>
      </c>
    </row>
    <row r="69" spans="1:14" ht="20.25" customHeight="1">
      <c r="A69" s="10">
        <v>3</v>
      </c>
      <c r="B69" s="54" t="str">
        <f>'[1]For-data-entry'!B63</f>
        <v>Indl.Co.Op.Bank ltd.</v>
      </c>
      <c r="C69" s="117">
        <f>'[1]For-data-entry'!AP63</f>
        <v>0</v>
      </c>
      <c r="D69" s="117">
        <f>'[1]For-data-entry'!AQ63</f>
        <v>0</v>
      </c>
      <c r="E69" s="117">
        <f>'[1]For-data-entry'!AR63</f>
        <v>0</v>
      </c>
      <c r="F69" s="117">
        <f>'[1]For-data-entry'!AS63</f>
        <v>0</v>
      </c>
      <c r="G69" s="117">
        <f>'[1]For-data-entry'!AT63</f>
        <v>0</v>
      </c>
      <c r="H69" s="117">
        <f>'[1]For-data-entry'!AU63</f>
        <v>0</v>
      </c>
      <c r="I69" s="117">
        <f>'[1]For-data-entry'!AV63</f>
        <v>0</v>
      </c>
      <c r="J69" s="117">
        <f>'[1]For-data-entry'!AW63</f>
        <v>0</v>
      </c>
      <c r="K69" s="117"/>
      <c r="L69" s="117"/>
      <c r="M69" s="117"/>
      <c r="N69" s="117"/>
    </row>
    <row r="70" spans="1:14" ht="15.75">
      <c r="A70" s="12"/>
      <c r="B70" s="11" t="s">
        <v>3</v>
      </c>
      <c r="C70" s="117">
        <f>'[1]For-data-entry'!AP64</f>
        <v>153086</v>
      </c>
      <c r="D70" s="117">
        <f>'[1]For-data-entry'!AQ64</f>
        <v>97335.27</v>
      </c>
      <c r="E70" s="117">
        <f>'[1]For-data-entry'!AR64</f>
        <v>374525</v>
      </c>
      <c r="F70" s="117">
        <f>'[1]For-data-entry'!AS64</f>
        <v>239268</v>
      </c>
      <c r="G70" s="117">
        <f>'[1]For-data-entry'!AT64</f>
        <v>0</v>
      </c>
      <c r="H70" s="117">
        <f>'[1]For-data-entry'!AU64</f>
        <v>0</v>
      </c>
      <c r="I70" s="117">
        <f>'[1]For-data-entry'!AV64</f>
        <v>0</v>
      </c>
      <c r="J70" s="117">
        <f>'[1]For-data-entry'!AW64</f>
        <v>0</v>
      </c>
      <c r="K70" s="117">
        <f>'[1]For-data-entry'!AX64</f>
        <v>0</v>
      </c>
      <c r="L70" s="117">
        <f>'[1]For-data-entry'!AY64</f>
        <v>0</v>
      </c>
      <c r="M70" s="117">
        <f>'[1]For-data-entry'!AZ64</f>
        <v>0</v>
      </c>
      <c r="N70" s="117">
        <f>'[1]For-data-entry'!BA64</f>
        <v>0</v>
      </c>
    </row>
    <row r="71" spans="1:14" ht="15.75">
      <c r="A71" s="10" t="s">
        <v>2</v>
      </c>
      <c r="B71" s="54" t="str">
        <f>'[1]For-data-entry'!B65</f>
        <v>KSFC</v>
      </c>
      <c r="C71" s="117">
        <f>'[1]For-data-entry'!AP65</f>
        <v>416</v>
      </c>
      <c r="D71" s="117">
        <f>'[1]For-data-entry'!AQ65</f>
        <v>11846.98</v>
      </c>
      <c r="E71" s="117">
        <f>'[1]For-data-entry'!AR65</f>
        <v>1500</v>
      </c>
      <c r="F71" s="117">
        <f>'[1]For-data-entry'!AS65</f>
        <v>61601.96</v>
      </c>
      <c r="G71" s="117">
        <f>'[1]For-data-entry'!AT65</f>
        <v>0</v>
      </c>
      <c r="H71" s="117">
        <f>'[1]For-data-entry'!AU65</f>
        <v>0</v>
      </c>
      <c r="I71" s="117">
        <f>'[1]For-data-entry'!AV65</f>
        <v>0</v>
      </c>
      <c r="J71" s="117">
        <f>'[1]For-data-entry'!AW65</f>
        <v>0</v>
      </c>
      <c r="K71" s="117">
        <f>'[1]For-data-entry'!AX65</f>
        <v>0</v>
      </c>
      <c r="L71" s="117">
        <f>'[1]For-data-entry'!AY65</f>
        <v>0</v>
      </c>
      <c r="M71" s="117">
        <f>'[1]For-data-entry'!AZ65</f>
        <v>0</v>
      </c>
      <c r="N71" s="117">
        <f>'[1]For-data-entry'!BA65</f>
        <v>0</v>
      </c>
    </row>
    <row r="72" spans="1:14" ht="15.75">
      <c r="A72" s="10"/>
      <c r="B72" s="9" t="s">
        <v>1</v>
      </c>
      <c r="C72" s="117">
        <f>'[1]For-data-entry'!AP66</f>
        <v>416</v>
      </c>
      <c r="D72" s="117">
        <f>'[1]For-data-entry'!AQ66</f>
        <v>11846.98</v>
      </c>
      <c r="E72" s="117">
        <f>'[1]For-data-entry'!AR66</f>
        <v>1500</v>
      </c>
      <c r="F72" s="117">
        <f>'[1]For-data-entry'!AS66</f>
        <v>61601.96</v>
      </c>
      <c r="G72" s="117">
        <f>'[1]For-data-entry'!AT66</f>
        <v>0</v>
      </c>
      <c r="H72" s="117">
        <f>'[1]For-data-entry'!AU66</f>
        <v>0</v>
      </c>
      <c r="I72" s="117">
        <f>'[1]For-data-entry'!AV66</f>
        <v>0</v>
      </c>
      <c r="J72" s="117">
        <f>'[1]For-data-entry'!AW66</f>
        <v>0</v>
      </c>
      <c r="K72" s="117">
        <f>'[1]For-data-entry'!AX66</f>
        <v>0</v>
      </c>
      <c r="L72" s="117">
        <f>'[1]For-data-entry'!AY66</f>
        <v>0</v>
      </c>
      <c r="M72" s="117">
        <f>'[1]For-data-entry'!AZ66</f>
        <v>0</v>
      </c>
      <c r="N72" s="117">
        <f>'[1]For-data-entry'!BA66</f>
        <v>0</v>
      </c>
    </row>
    <row r="73" spans="1:14" ht="15.75">
      <c r="A73" s="10"/>
      <c r="B73" s="9" t="s">
        <v>43</v>
      </c>
      <c r="C73" s="117">
        <f>'[1]For-data-entry'!AP67</f>
        <v>1196954</v>
      </c>
      <c r="D73" s="117">
        <f>'[1]For-data-entry'!AQ67</f>
        <v>2438575.0039999997</v>
      </c>
      <c r="E73" s="117">
        <f>'[1]For-data-entry'!AR67</f>
        <v>3911936</v>
      </c>
      <c r="F73" s="117">
        <f>'[1]For-data-entry'!AS67</f>
        <v>6856882.6399999997</v>
      </c>
      <c r="G73" s="117">
        <f>'[1]For-data-entry'!AT67</f>
        <v>1782</v>
      </c>
      <c r="H73" s="117">
        <f>'[1]For-data-entry'!AU67</f>
        <v>3695.1400000000003</v>
      </c>
      <c r="I73" s="117">
        <f>'[1]For-data-entry'!AV67</f>
        <v>20848</v>
      </c>
      <c r="J73" s="117">
        <f>'[1]For-data-entry'!AW67</f>
        <v>126344.47</v>
      </c>
      <c r="K73" s="117">
        <f>'[1]For-data-entry'!AX67</f>
        <v>938</v>
      </c>
      <c r="L73" s="117">
        <f>'[1]For-data-entry'!AY67</f>
        <v>66397.09</v>
      </c>
      <c r="M73" s="117">
        <f>'[1]For-data-entry'!AZ67</f>
        <v>1152</v>
      </c>
      <c r="N73" s="117">
        <f>'[1]For-data-entry'!BA67</f>
        <v>88717.13</v>
      </c>
    </row>
  </sheetData>
  <mergeCells count="29">
    <mergeCell ref="A5:A7"/>
    <mergeCell ref="K6:L6"/>
    <mergeCell ref="M6:N6"/>
    <mergeCell ref="A15:B15"/>
    <mergeCell ref="K5:N5"/>
    <mergeCell ref="B5:B7"/>
    <mergeCell ref="C5:F5"/>
    <mergeCell ref="G5:J5"/>
    <mergeCell ref="K38:L38"/>
    <mergeCell ref="B37:B39"/>
    <mergeCell ref="K37:N37"/>
    <mergeCell ref="E38:F38"/>
    <mergeCell ref="A35:N35"/>
    <mergeCell ref="A1:N1"/>
    <mergeCell ref="A2:N2"/>
    <mergeCell ref="A3:N3"/>
    <mergeCell ref="C38:D38"/>
    <mergeCell ref="I38:J38"/>
    <mergeCell ref="G6:H6"/>
    <mergeCell ref="I6:J6"/>
    <mergeCell ref="C6:D6"/>
    <mergeCell ref="E6:F6"/>
    <mergeCell ref="G38:H38"/>
    <mergeCell ref="G37:J37"/>
    <mergeCell ref="C37:F37"/>
    <mergeCell ref="A34:N34"/>
    <mergeCell ref="A37:A39"/>
    <mergeCell ref="A36:N36"/>
    <mergeCell ref="M38:N38"/>
  </mergeCells>
  <printOptions horizontalCentered="1" verticalCentered="1" gridLines="1"/>
  <pageMargins left="0.196850393700787" right="0.196850393700787" top="1" bottom="0.196850393700787" header="0.196850393700787" footer="0.118110236220472"/>
  <pageSetup paperSize="9" scale="75" orientation="landscape" horizontalDpi="120" verticalDpi="144" r:id="rId1"/>
  <headerFooter alignWithMargins="0"/>
  <rowBreaks count="1" manualBreakCount="1">
    <brk id="33" max="1048575" man="1"/>
  </rowBreaks>
  <legacyDrawing r:id="rId2"/>
</worksheet>
</file>

<file path=xl/worksheets/sheet6.xml><?xml version="1.0" encoding="utf-8"?>
<worksheet xmlns="http://schemas.openxmlformats.org/spreadsheetml/2006/main" xmlns:r="http://schemas.openxmlformats.org/officeDocument/2006/relationships">
  <dimension ref="A1:V71"/>
  <sheetViews>
    <sheetView view="pageBreakPreview" zoomScale="60" workbookViewId="0">
      <pane xSplit="2" ySplit="6" topLeftCell="C7" activePane="bottomRight" state="frozen"/>
      <selection activeCell="P71" sqref="P71"/>
      <selection pane="topRight" activeCell="P71" sqref="P71"/>
      <selection pane="bottomLeft" activeCell="P71" sqref="P71"/>
      <selection pane="bottomRight" activeCell="A2" sqref="A2:T2"/>
    </sheetView>
  </sheetViews>
  <sheetFormatPr defaultRowHeight="26.25"/>
  <cols>
    <col min="1" max="1" width="11.42578125" style="136" customWidth="1"/>
    <col min="2" max="2" width="51.42578125" style="136" customWidth="1"/>
    <col min="3" max="3" width="20.85546875" style="136" customWidth="1"/>
    <col min="4" max="4" width="18.5703125" style="136" customWidth="1"/>
    <col min="5" max="5" width="17.85546875" style="136" customWidth="1"/>
    <col min="6" max="8" width="21" style="136" customWidth="1"/>
    <col min="9" max="9" width="16.5703125" style="136" customWidth="1"/>
    <col min="10" max="10" width="19.7109375" style="136" customWidth="1"/>
    <col min="11" max="11" width="16" style="136" customWidth="1"/>
    <col min="12" max="16" width="17.140625" style="136" customWidth="1"/>
    <col min="17" max="17" width="15.42578125" style="136" customWidth="1"/>
    <col min="18" max="18" width="14.7109375" style="136" customWidth="1"/>
    <col min="19" max="19" width="22.5703125" style="136" customWidth="1"/>
    <col min="20" max="20" width="24.140625" style="136" customWidth="1"/>
    <col min="21" max="21" width="23.28515625" style="136" customWidth="1"/>
    <col min="22" max="22" width="29.5703125" style="137" customWidth="1"/>
    <col min="23" max="23" width="11.42578125" style="136" customWidth="1"/>
    <col min="24" max="16384" width="9.140625" style="136"/>
  </cols>
  <sheetData>
    <row r="1" spans="1:22" ht="39.950000000000003" customHeight="1">
      <c r="A1" s="377" t="s">
        <v>35</v>
      </c>
      <c r="B1" s="377"/>
      <c r="C1" s="377"/>
      <c r="D1" s="377"/>
      <c r="E1" s="377"/>
      <c r="F1" s="377"/>
      <c r="G1" s="377"/>
      <c r="H1" s="377"/>
      <c r="I1" s="377"/>
      <c r="J1" s="377"/>
      <c r="K1" s="377"/>
      <c r="L1" s="377"/>
      <c r="M1" s="377"/>
      <c r="N1" s="377"/>
      <c r="O1" s="377"/>
      <c r="P1" s="377"/>
      <c r="Q1" s="377"/>
      <c r="R1" s="377"/>
      <c r="S1" s="377"/>
      <c r="T1" s="377"/>
    </row>
    <row r="2" spans="1:22" ht="39.950000000000003" customHeight="1">
      <c r="A2" s="377" t="s">
        <v>52</v>
      </c>
      <c r="B2" s="377"/>
      <c r="C2" s="377"/>
      <c r="D2" s="377"/>
      <c r="E2" s="377"/>
      <c r="F2" s="377"/>
      <c r="G2" s="377"/>
      <c r="H2" s="377"/>
      <c r="I2" s="377"/>
      <c r="J2" s="377"/>
      <c r="K2" s="377"/>
      <c r="L2" s="377"/>
      <c r="M2" s="377"/>
      <c r="N2" s="377"/>
      <c r="O2" s="377"/>
      <c r="P2" s="377"/>
      <c r="Q2" s="377"/>
      <c r="R2" s="377"/>
      <c r="S2" s="377"/>
      <c r="T2" s="377"/>
    </row>
    <row r="3" spans="1:22" ht="39.950000000000003" customHeight="1">
      <c r="A3" s="377" t="s">
        <v>123</v>
      </c>
      <c r="B3" s="377"/>
      <c r="C3" s="377"/>
      <c r="D3" s="377"/>
      <c r="E3" s="377"/>
      <c r="F3" s="377"/>
      <c r="G3" s="377"/>
      <c r="H3" s="377"/>
      <c r="I3" s="377"/>
      <c r="J3" s="377"/>
      <c r="K3" s="377"/>
      <c r="L3" s="377"/>
      <c r="M3" s="377"/>
      <c r="N3" s="377"/>
      <c r="O3" s="377"/>
      <c r="P3" s="377"/>
      <c r="Q3" s="377"/>
      <c r="R3" s="377"/>
      <c r="S3" s="377"/>
      <c r="T3" s="377"/>
    </row>
    <row r="4" spans="1:22" ht="57" customHeight="1">
      <c r="A4" s="152" t="s">
        <v>29</v>
      </c>
      <c r="B4" s="380" t="s">
        <v>28</v>
      </c>
      <c r="C4" s="373" t="s">
        <v>122</v>
      </c>
      <c r="D4" s="373"/>
      <c r="E4" s="381" t="s">
        <v>121</v>
      </c>
      <c r="F4" s="373"/>
      <c r="G4" s="374" t="s">
        <v>120</v>
      </c>
      <c r="H4" s="375"/>
      <c r="I4" s="373" t="s">
        <v>119</v>
      </c>
      <c r="J4" s="373"/>
      <c r="K4" s="373" t="s">
        <v>118</v>
      </c>
      <c r="L4" s="373"/>
      <c r="M4" s="374" t="s">
        <v>117</v>
      </c>
      <c r="N4" s="375"/>
      <c r="O4" s="374" t="s">
        <v>116</v>
      </c>
      <c r="P4" s="375"/>
      <c r="Q4" s="373" t="s">
        <v>115</v>
      </c>
      <c r="R4" s="373"/>
      <c r="S4" s="373" t="s">
        <v>63</v>
      </c>
      <c r="T4" s="373"/>
      <c r="U4" s="371" t="s">
        <v>114</v>
      </c>
      <c r="V4" s="372"/>
    </row>
    <row r="5" spans="1:22" ht="53.25" customHeight="1">
      <c r="A5" s="152" t="s">
        <v>21</v>
      </c>
      <c r="B5" s="380"/>
      <c r="C5" s="144" t="s">
        <v>46</v>
      </c>
      <c r="D5" s="144" t="s">
        <v>45</v>
      </c>
      <c r="E5" s="144" t="s">
        <v>46</v>
      </c>
      <c r="F5" s="144" t="s">
        <v>45</v>
      </c>
      <c r="G5" s="144" t="s">
        <v>46</v>
      </c>
      <c r="H5" s="144" t="s">
        <v>45</v>
      </c>
      <c r="I5" s="144" t="s">
        <v>46</v>
      </c>
      <c r="J5" s="144" t="s">
        <v>45</v>
      </c>
      <c r="K5" s="144" t="s">
        <v>46</v>
      </c>
      <c r="L5" s="141" t="s">
        <v>45</v>
      </c>
      <c r="M5" s="144" t="s">
        <v>46</v>
      </c>
      <c r="N5" s="141" t="s">
        <v>45</v>
      </c>
      <c r="O5" s="144" t="s">
        <v>46</v>
      </c>
      <c r="P5" s="141" t="s">
        <v>45</v>
      </c>
      <c r="Q5" s="144" t="s">
        <v>46</v>
      </c>
      <c r="R5" s="144" t="s">
        <v>45</v>
      </c>
      <c r="S5" s="144" t="s">
        <v>46</v>
      </c>
      <c r="T5" s="144" t="s">
        <v>45</v>
      </c>
      <c r="U5" s="144" t="s">
        <v>46</v>
      </c>
      <c r="V5" s="141" t="s">
        <v>45</v>
      </c>
    </row>
    <row r="6" spans="1:22" ht="40.5" customHeight="1">
      <c r="A6" s="152" t="s">
        <v>41</v>
      </c>
      <c r="B6" s="139" t="s">
        <v>40</v>
      </c>
      <c r="C6" s="145"/>
      <c r="D6" s="145"/>
      <c r="E6" s="145"/>
      <c r="F6" s="145"/>
      <c r="G6" s="145"/>
      <c r="H6" s="145"/>
      <c r="I6" s="145"/>
      <c r="J6" s="145"/>
      <c r="K6" s="145"/>
      <c r="L6" s="145"/>
      <c r="M6" s="145"/>
      <c r="N6" s="145"/>
      <c r="O6" s="145"/>
      <c r="P6" s="145"/>
      <c r="Q6" s="145"/>
      <c r="R6" s="145"/>
      <c r="S6" s="145"/>
      <c r="T6" s="145"/>
      <c r="U6" s="147"/>
      <c r="V6" s="146"/>
    </row>
    <row r="7" spans="1:22" ht="36.950000000000003" customHeight="1">
      <c r="A7" s="140">
        <v>1</v>
      </c>
      <c r="B7" s="139" t="s">
        <v>144</v>
      </c>
      <c r="C7" s="138">
        <v>1019443</v>
      </c>
      <c r="D7" s="138">
        <v>1770117</v>
      </c>
      <c r="E7" s="138">
        <v>185956</v>
      </c>
      <c r="F7" s="138">
        <v>1647356</v>
      </c>
      <c r="G7" s="138">
        <v>0</v>
      </c>
      <c r="H7" s="138">
        <v>0</v>
      </c>
      <c r="I7" s="138">
        <v>48311</v>
      </c>
      <c r="J7" s="138">
        <v>112125</v>
      </c>
      <c r="K7" s="138">
        <v>35338</v>
      </c>
      <c r="L7" s="138">
        <v>230100</v>
      </c>
      <c r="M7" s="138">
        <v>1</v>
      </c>
      <c r="N7" s="138">
        <v>0</v>
      </c>
      <c r="O7" s="138">
        <v>0</v>
      </c>
      <c r="P7" s="138">
        <v>0</v>
      </c>
      <c r="Q7" s="138">
        <v>12966</v>
      </c>
      <c r="R7" s="138">
        <v>24369</v>
      </c>
      <c r="S7" s="138">
        <v>1302015</v>
      </c>
      <c r="T7" s="138">
        <v>3784067</v>
      </c>
      <c r="U7" s="146">
        <v>723937</v>
      </c>
      <c r="V7" s="146">
        <v>982401</v>
      </c>
    </row>
    <row r="8" spans="1:22" ht="36.950000000000003" customHeight="1">
      <c r="A8" s="140">
        <v>2</v>
      </c>
      <c r="B8" s="139" t="s">
        <v>143</v>
      </c>
      <c r="C8" s="138">
        <v>294913</v>
      </c>
      <c r="D8" s="138">
        <v>788274</v>
      </c>
      <c r="E8" s="138">
        <v>83455</v>
      </c>
      <c r="F8" s="138">
        <v>427411</v>
      </c>
      <c r="G8" s="138">
        <v>58</v>
      </c>
      <c r="H8" s="138">
        <v>12406</v>
      </c>
      <c r="I8" s="138">
        <v>14529</v>
      </c>
      <c r="J8" s="138">
        <v>34840</v>
      </c>
      <c r="K8" s="138">
        <v>20536</v>
      </c>
      <c r="L8" s="138">
        <v>146082</v>
      </c>
      <c r="M8" s="138">
        <v>2</v>
      </c>
      <c r="N8" s="138">
        <v>10000</v>
      </c>
      <c r="O8" s="138">
        <v>14</v>
      </c>
      <c r="P8" s="138">
        <v>3944</v>
      </c>
      <c r="Q8" s="138">
        <v>12479</v>
      </c>
      <c r="R8" s="138">
        <v>64743</v>
      </c>
      <c r="S8" s="138">
        <v>425986</v>
      </c>
      <c r="T8" s="138">
        <v>1487700</v>
      </c>
      <c r="U8" s="146">
        <v>114681</v>
      </c>
      <c r="V8" s="146">
        <v>272586</v>
      </c>
    </row>
    <row r="9" spans="1:22" ht="36.950000000000003" customHeight="1">
      <c r="A9" s="140">
        <v>3</v>
      </c>
      <c r="B9" s="139" t="s">
        <v>142</v>
      </c>
      <c r="C9" s="138">
        <v>393475</v>
      </c>
      <c r="D9" s="138">
        <v>1185518.7478932799</v>
      </c>
      <c r="E9" s="138">
        <v>157957</v>
      </c>
      <c r="F9" s="138">
        <v>630033.19499102002</v>
      </c>
      <c r="G9" s="138">
        <v>22</v>
      </c>
      <c r="H9" s="138">
        <v>267</v>
      </c>
      <c r="I9" s="138">
        <v>36062</v>
      </c>
      <c r="J9" s="138">
        <v>73459.231655919997</v>
      </c>
      <c r="K9" s="138">
        <v>36874</v>
      </c>
      <c r="L9" s="138">
        <v>201374.18411820001</v>
      </c>
      <c r="M9" s="138">
        <v>11</v>
      </c>
      <c r="N9" s="138">
        <v>128.80861290000001</v>
      </c>
      <c r="O9" s="138">
        <v>1285</v>
      </c>
      <c r="P9" s="138">
        <v>2627.3</v>
      </c>
      <c r="Q9" s="138">
        <v>10661</v>
      </c>
      <c r="R9" s="138">
        <v>56056.758595799998</v>
      </c>
      <c r="S9" s="138">
        <v>636347</v>
      </c>
      <c r="T9" s="138">
        <v>2149465.2258671201</v>
      </c>
      <c r="U9" s="146">
        <v>679880</v>
      </c>
      <c r="V9" s="146">
        <v>2181758</v>
      </c>
    </row>
    <row r="10" spans="1:22" ht="36.950000000000003" customHeight="1">
      <c r="A10" s="140">
        <v>4</v>
      </c>
      <c r="B10" s="139" t="s">
        <v>141</v>
      </c>
      <c r="C10" s="138">
        <v>900572</v>
      </c>
      <c r="D10" s="138">
        <v>1429862.36</v>
      </c>
      <c r="E10" s="138">
        <v>72688</v>
      </c>
      <c r="F10" s="138">
        <v>708128.81</v>
      </c>
      <c r="G10" s="138">
        <v>800</v>
      </c>
      <c r="H10" s="138">
        <v>37672</v>
      </c>
      <c r="I10" s="138">
        <v>42368</v>
      </c>
      <c r="J10" s="138">
        <v>121209.76</v>
      </c>
      <c r="K10" s="138">
        <v>103621</v>
      </c>
      <c r="L10" s="138">
        <v>1455899.93</v>
      </c>
      <c r="M10" s="138">
        <v>110</v>
      </c>
      <c r="N10" s="138">
        <v>7123.1</v>
      </c>
      <c r="O10" s="138">
        <v>34</v>
      </c>
      <c r="P10" s="138">
        <v>33063.06</v>
      </c>
      <c r="Q10" s="138">
        <v>1843</v>
      </c>
      <c r="R10" s="138">
        <v>37600.01</v>
      </c>
      <c r="S10" s="138">
        <v>1122036</v>
      </c>
      <c r="T10" s="138">
        <v>3830559.03</v>
      </c>
      <c r="U10" s="146">
        <v>248844</v>
      </c>
      <c r="V10" s="146">
        <v>1336544.48</v>
      </c>
    </row>
    <row r="11" spans="1:22" ht="36.950000000000003" customHeight="1">
      <c r="A11" s="140">
        <v>5</v>
      </c>
      <c r="B11" s="139" t="s">
        <v>140</v>
      </c>
      <c r="C11" s="138">
        <v>382698</v>
      </c>
      <c r="D11" s="138">
        <v>659874.32999999996</v>
      </c>
      <c r="E11" s="138">
        <v>103463</v>
      </c>
      <c r="F11" s="138">
        <v>400103.98476881703</v>
      </c>
      <c r="G11" s="138">
        <v>0</v>
      </c>
      <c r="H11" s="138">
        <v>0</v>
      </c>
      <c r="I11" s="138">
        <v>24521</v>
      </c>
      <c r="J11" s="138">
        <v>55249.25</v>
      </c>
      <c r="K11" s="138">
        <v>26507</v>
      </c>
      <c r="L11" s="138">
        <v>187385.77</v>
      </c>
      <c r="M11" s="138">
        <v>286</v>
      </c>
      <c r="N11" s="138">
        <v>684.46</v>
      </c>
      <c r="O11" s="138">
        <v>383</v>
      </c>
      <c r="P11" s="138">
        <v>8562.1</v>
      </c>
      <c r="Q11" s="138">
        <v>7479</v>
      </c>
      <c r="R11" s="138">
        <v>10528.17</v>
      </c>
      <c r="S11" s="138">
        <v>545337</v>
      </c>
      <c r="T11" s="138">
        <v>1322388.0647688201</v>
      </c>
      <c r="U11" s="146">
        <v>425931</v>
      </c>
      <c r="V11" s="146">
        <v>469622.8</v>
      </c>
    </row>
    <row r="12" spans="1:22" ht="36.950000000000003" customHeight="1">
      <c r="A12" s="140"/>
      <c r="B12" s="139" t="s">
        <v>39</v>
      </c>
      <c r="C12" s="138">
        <f t="shared" ref="C12:V12" si="0">SUM(C7:C11)</f>
        <v>2991101</v>
      </c>
      <c r="D12" s="138">
        <f t="shared" si="0"/>
        <v>5833646.4378932798</v>
      </c>
      <c r="E12" s="138">
        <f t="shared" si="0"/>
        <v>603519</v>
      </c>
      <c r="F12" s="138">
        <f t="shared" si="0"/>
        <v>3813032.9897598373</v>
      </c>
      <c r="G12" s="138">
        <f t="shared" si="0"/>
        <v>880</v>
      </c>
      <c r="H12" s="138">
        <f t="shared" si="0"/>
        <v>50345</v>
      </c>
      <c r="I12" s="138">
        <f t="shared" si="0"/>
        <v>165791</v>
      </c>
      <c r="J12" s="138">
        <f t="shared" si="0"/>
        <v>396883.24165591999</v>
      </c>
      <c r="K12" s="138">
        <f t="shared" si="0"/>
        <v>222876</v>
      </c>
      <c r="L12" s="138">
        <f t="shared" si="0"/>
        <v>2220841.8841181998</v>
      </c>
      <c r="M12" s="138">
        <f t="shared" si="0"/>
        <v>410</v>
      </c>
      <c r="N12" s="138">
        <f t="shared" si="0"/>
        <v>17936.368612899998</v>
      </c>
      <c r="O12" s="138">
        <f t="shared" si="0"/>
        <v>1716</v>
      </c>
      <c r="P12" s="138">
        <f t="shared" si="0"/>
        <v>48196.46</v>
      </c>
      <c r="Q12" s="138">
        <f t="shared" si="0"/>
        <v>45428</v>
      </c>
      <c r="R12" s="138">
        <f t="shared" si="0"/>
        <v>193296.93859580002</v>
      </c>
      <c r="S12" s="138">
        <f t="shared" si="0"/>
        <v>4031721</v>
      </c>
      <c r="T12" s="138">
        <f t="shared" si="0"/>
        <v>12574179.320635941</v>
      </c>
      <c r="U12" s="138">
        <f t="shared" si="0"/>
        <v>2193273</v>
      </c>
      <c r="V12" s="138">
        <f t="shared" si="0"/>
        <v>5242912.28</v>
      </c>
    </row>
    <row r="13" spans="1:22" ht="36.950000000000003" customHeight="1">
      <c r="A13" s="378" t="s">
        <v>38</v>
      </c>
      <c r="B13" s="379"/>
      <c r="C13" s="138"/>
      <c r="D13" s="138"/>
      <c r="E13" s="138"/>
      <c r="F13" s="138"/>
      <c r="G13" s="138"/>
      <c r="H13" s="138"/>
      <c r="I13" s="138"/>
      <c r="J13" s="138"/>
      <c r="K13" s="138"/>
      <c r="L13" s="138"/>
      <c r="M13" s="138"/>
      <c r="N13" s="138"/>
      <c r="O13" s="138"/>
      <c r="P13" s="138"/>
      <c r="Q13" s="138"/>
      <c r="R13" s="138"/>
      <c r="S13" s="138"/>
      <c r="T13" s="138"/>
      <c r="U13" s="146"/>
      <c r="V13" s="146"/>
    </row>
    <row r="14" spans="1:22" ht="36.950000000000003" customHeight="1">
      <c r="A14" s="140">
        <v>1</v>
      </c>
      <c r="B14" s="150" t="s">
        <v>139</v>
      </c>
      <c r="C14" s="138">
        <v>4162</v>
      </c>
      <c r="D14" s="138">
        <v>6605</v>
      </c>
      <c r="E14" s="138">
        <v>9283</v>
      </c>
      <c r="F14" s="138">
        <v>41617</v>
      </c>
      <c r="G14" s="138">
        <v>32</v>
      </c>
      <c r="H14" s="138">
        <v>319</v>
      </c>
      <c r="I14" s="138">
        <v>1126</v>
      </c>
      <c r="J14" s="138">
        <v>2135</v>
      </c>
      <c r="K14" s="138">
        <v>4901</v>
      </c>
      <c r="L14" s="138">
        <v>21313</v>
      </c>
      <c r="M14" s="138">
        <v>0</v>
      </c>
      <c r="N14" s="138">
        <v>0</v>
      </c>
      <c r="O14" s="138">
        <v>0</v>
      </c>
      <c r="P14" s="138">
        <v>0</v>
      </c>
      <c r="Q14" s="138">
        <v>0</v>
      </c>
      <c r="R14" s="138">
        <v>0</v>
      </c>
      <c r="S14" s="138">
        <v>19504</v>
      </c>
      <c r="T14" s="138">
        <v>71989</v>
      </c>
      <c r="U14" s="146">
        <v>0</v>
      </c>
      <c r="V14" s="146">
        <v>0</v>
      </c>
    </row>
    <row r="15" spans="1:22" ht="36.950000000000003" customHeight="1">
      <c r="A15" s="140">
        <v>2</v>
      </c>
      <c r="B15" s="150" t="s">
        <v>138</v>
      </c>
      <c r="C15" s="138">
        <v>10770</v>
      </c>
      <c r="D15" s="138">
        <v>58779.519999999997</v>
      </c>
      <c r="E15" s="138">
        <v>13153</v>
      </c>
      <c r="F15" s="138">
        <v>130302.16</v>
      </c>
      <c r="G15" s="138">
        <v>63</v>
      </c>
      <c r="H15" s="138">
        <v>3376</v>
      </c>
      <c r="I15" s="138">
        <v>7410</v>
      </c>
      <c r="J15" s="138">
        <v>4244.25</v>
      </c>
      <c r="K15" s="138">
        <v>3718</v>
      </c>
      <c r="L15" s="138">
        <v>72898.06</v>
      </c>
      <c r="M15" s="138">
        <v>0</v>
      </c>
      <c r="N15" s="138">
        <v>0</v>
      </c>
      <c r="O15" s="138">
        <v>1</v>
      </c>
      <c r="P15" s="138">
        <v>4.4000000000000004</v>
      </c>
      <c r="Q15" s="138">
        <v>194</v>
      </c>
      <c r="R15" s="138">
        <v>6933.61</v>
      </c>
      <c r="S15" s="138">
        <v>35309</v>
      </c>
      <c r="T15" s="138">
        <v>276538</v>
      </c>
      <c r="U15" s="146">
        <v>8779</v>
      </c>
      <c r="V15" s="146">
        <v>14692</v>
      </c>
    </row>
    <row r="16" spans="1:22" ht="36.950000000000003" customHeight="1">
      <c r="A16" s="140">
        <v>3</v>
      </c>
      <c r="B16" s="150" t="s">
        <v>137</v>
      </c>
      <c r="C16" s="138">
        <v>42366</v>
      </c>
      <c r="D16" s="138">
        <v>68627</v>
      </c>
      <c r="E16" s="138">
        <v>5656</v>
      </c>
      <c r="F16" s="138">
        <v>64401</v>
      </c>
      <c r="G16" s="138">
        <v>0</v>
      </c>
      <c r="H16" s="138">
        <v>0</v>
      </c>
      <c r="I16" s="138">
        <v>1556</v>
      </c>
      <c r="J16" s="138">
        <v>3236</v>
      </c>
      <c r="K16" s="138">
        <v>4590</v>
      </c>
      <c r="L16" s="138">
        <v>33939</v>
      </c>
      <c r="M16" s="138">
        <v>0</v>
      </c>
      <c r="N16" s="138">
        <v>0</v>
      </c>
      <c r="O16" s="138">
        <v>4</v>
      </c>
      <c r="P16" s="138">
        <v>3</v>
      </c>
      <c r="Q16" s="138">
        <v>3499</v>
      </c>
      <c r="R16" s="138">
        <v>35311</v>
      </c>
      <c r="S16" s="138">
        <v>57671</v>
      </c>
      <c r="T16" s="138">
        <v>205517</v>
      </c>
      <c r="U16" s="146">
        <v>40581</v>
      </c>
      <c r="V16" s="146">
        <v>59059</v>
      </c>
    </row>
    <row r="17" spans="1:22" ht="36.950000000000003" customHeight="1">
      <c r="A17" s="140">
        <v>4</v>
      </c>
      <c r="B17" s="150" t="s">
        <v>136</v>
      </c>
      <c r="C17" s="138">
        <v>67703</v>
      </c>
      <c r="D17" s="138">
        <v>268093.42</v>
      </c>
      <c r="E17" s="138">
        <v>19166</v>
      </c>
      <c r="F17" s="138">
        <v>139219.44</v>
      </c>
      <c r="G17" s="138">
        <v>16</v>
      </c>
      <c r="H17" s="138">
        <v>3609.7</v>
      </c>
      <c r="I17" s="138">
        <v>3495</v>
      </c>
      <c r="J17" s="138">
        <v>10088.4</v>
      </c>
      <c r="K17" s="138">
        <v>5182</v>
      </c>
      <c r="L17" s="138">
        <v>38410.14</v>
      </c>
      <c r="M17" s="138">
        <v>0</v>
      </c>
      <c r="N17" s="138">
        <v>5</v>
      </c>
      <c r="O17" s="138">
        <v>18</v>
      </c>
      <c r="P17" s="138">
        <v>26.75</v>
      </c>
      <c r="Q17" s="138">
        <v>1370</v>
      </c>
      <c r="R17" s="138">
        <v>282.52</v>
      </c>
      <c r="S17" s="138">
        <v>96950</v>
      </c>
      <c r="T17" s="138">
        <v>459735.37</v>
      </c>
      <c r="U17" s="146">
        <v>54918</v>
      </c>
      <c r="V17" s="146">
        <v>160175.1</v>
      </c>
    </row>
    <row r="18" spans="1:22" ht="36.950000000000003" customHeight="1">
      <c r="A18" s="140">
        <v>5</v>
      </c>
      <c r="B18" s="150" t="s">
        <v>135</v>
      </c>
      <c r="C18" s="138">
        <v>11433</v>
      </c>
      <c r="D18" s="138">
        <v>31684</v>
      </c>
      <c r="E18" s="138">
        <v>6127</v>
      </c>
      <c r="F18" s="138">
        <v>109458</v>
      </c>
      <c r="G18" s="138">
        <v>10</v>
      </c>
      <c r="H18" s="138">
        <v>5665</v>
      </c>
      <c r="I18" s="138">
        <v>836</v>
      </c>
      <c r="J18" s="138">
        <v>1955</v>
      </c>
      <c r="K18" s="138">
        <v>2569</v>
      </c>
      <c r="L18" s="138">
        <v>17702</v>
      </c>
      <c r="M18" s="138">
        <v>0</v>
      </c>
      <c r="N18" s="138">
        <v>0</v>
      </c>
      <c r="O18" s="138">
        <v>0</v>
      </c>
      <c r="P18" s="138">
        <v>0</v>
      </c>
      <c r="Q18" s="138">
        <v>1914</v>
      </c>
      <c r="R18" s="138">
        <v>211</v>
      </c>
      <c r="S18" s="138">
        <v>22889</v>
      </c>
      <c r="T18" s="138">
        <v>166675</v>
      </c>
      <c r="U18" s="146">
        <v>11551</v>
      </c>
      <c r="V18" s="146">
        <v>49461</v>
      </c>
    </row>
    <row r="19" spans="1:22" ht="36.950000000000003" customHeight="1">
      <c r="A19" s="140">
        <v>6</v>
      </c>
      <c r="B19" s="150" t="s">
        <v>134</v>
      </c>
      <c r="C19" s="138">
        <v>29889</v>
      </c>
      <c r="D19" s="138">
        <v>49102</v>
      </c>
      <c r="E19" s="138">
        <v>10482</v>
      </c>
      <c r="F19" s="138">
        <v>59835</v>
      </c>
      <c r="G19" s="138">
        <v>0</v>
      </c>
      <c r="H19" s="138">
        <v>0</v>
      </c>
      <c r="I19" s="138">
        <v>3980</v>
      </c>
      <c r="J19" s="138">
        <v>10501</v>
      </c>
      <c r="K19" s="138">
        <v>4415</v>
      </c>
      <c r="L19" s="138">
        <v>40651</v>
      </c>
      <c r="M19" s="138">
        <v>2</v>
      </c>
      <c r="N19" s="138">
        <v>199</v>
      </c>
      <c r="O19" s="138">
        <v>0</v>
      </c>
      <c r="P19" s="138">
        <v>0</v>
      </c>
      <c r="Q19" s="138">
        <v>5</v>
      </c>
      <c r="R19" s="138">
        <v>25670</v>
      </c>
      <c r="S19" s="138">
        <v>48773</v>
      </c>
      <c r="T19" s="138">
        <v>185958</v>
      </c>
      <c r="U19" s="146">
        <v>23758</v>
      </c>
      <c r="V19" s="146">
        <v>35436</v>
      </c>
    </row>
    <row r="20" spans="1:22" ht="36.950000000000003" customHeight="1">
      <c r="A20" s="140">
        <v>7</v>
      </c>
      <c r="B20" s="150" t="s">
        <v>133</v>
      </c>
      <c r="C20" s="138">
        <v>4217</v>
      </c>
      <c r="D20" s="138">
        <v>19652</v>
      </c>
      <c r="E20" s="138">
        <v>4087</v>
      </c>
      <c r="F20" s="138">
        <v>17770</v>
      </c>
      <c r="G20" s="138">
        <v>0</v>
      </c>
      <c r="H20" s="138">
        <v>0</v>
      </c>
      <c r="I20" s="138">
        <v>501</v>
      </c>
      <c r="J20" s="138">
        <v>919</v>
      </c>
      <c r="K20" s="138">
        <v>1299</v>
      </c>
      <c r="L20" s="138">
        <v>6224</v>
      </c>
      <c r="M20" s="138">
        <v>0</v>
      </c>
      <c r="N20" s="138">
        <v>0</v>
      </c>
      <c r="O20" s="138">
        <v>0</v>
      </c>
      <c r="P20" s="138">
        <v>0</v>
      </c>
      <c r="Q20" s="138">
        <v>121</v>
      </c>
      <c r="R20" s="138">
        <v>6900</v>
      </c>
      <c r="S20" s="138">
        <v>10225</v>
      </c>
      <c r="T20" s="138">
        <v>51465</v>
      </c>
      <c r="U20" s="146">
        <v>3219</v>
      </c>
      <c r="V20" s="146">
        <v>8001</v>
      </c>
    </row>
    <row r="21" spans="1:22" ht="36.950000000000003" customHeight="1">
      <c r="A21" s="140">
        <v>8</v>
      </c>
      <c r="B21" s="150" t="s">
        <v>132</v>
      </c>
      <c r="C21" s="138">
        <v>24869</v>
      </c>
      <c r="D21" s="138">
        <v>72946.73</v>
      </c>
      <c r="E21" s="138">
        <v>10234</v>
      </c>
      <c r="F21" s="138">
        <v>85320.639999999999</v>
      </c>
      <c r="G21" s="138">
        <v>56</v>
      </c>
      <c r="H21" s="138">
        <v>3548</v>
      </c>
      <c r="I21" s="138">
        <v>1557</v>
      </c>
      <c r="J21" s="138">
        <v>4819.9399999999996</v>
      </c>
      <c r="K21" s="138">
        <v>4563</v>
      </c>
      <c r="L21" s="138">
        <v>35263.360000000001</v>
      </c>
      <c r="M21" s="138">
        <v>10</v>
      </c>
      <c r="N21" s="138">
        <v>1109.8</v>
      </c>
      <c r="O21" s="138">
        <v>12</v>
      </c>
      <c r="P21" s="138">
        <v>4.72</v>
      </c>
      <c r="Q21" s="138">
        <v>60</v>
      </c>
      <c r="R21" s="138">
        <v>22.28</v>
      </c>
      <c r="S21" s="138">
        <v>41361</v>
      </c>
      <c r="T21" s="138">
        <v>203035.47</v>
      </c>
      <c r="U21" s="146">
        <v>17456</v>
      </c>
      <c r="V21" s="146">
        <v>55451</v>
      </c>
    </row>
    <row r="22" spans="1:22" ht="36.950000000000003" customHeight="1">
      <c r="A22" s="140">
        <v>9</v>
      </c>
      <c r="B22" s="150" t="s">
        <v>131</v>
      </c>
      <c r="C22" s="138">
        <v>63608</v>
      </c>
      <c r="D22" s="138">
        <v>99343.1</v>
      </c>
      <c r="E22" s="138">
        <v>30859</v>
      </c>
      <c r="F22" s="138">
        <v>166473.57999999999</v>
      </c>
      <c r="G22" s="138">
        <v>0</v>
      </c>
      <c r="H22" s="138">
        <v>0</v>
      </c>
      <c r="I22" s="138">
        <v>3372</v>
      </c>
      <c r="J22" s="138">
        <v>6398.34</v>
      </c>
      <c r="K22" s="138">
        <v>6365</v>
      </c>
      <c r="L22" s="138">
        <v>62272.34</v>
      </c>
      <c r="M22" s="138">
        <v>0</v>
      </c>
      <c r="N22" s="138">
        <v>0</v>
      </c>
      <c r="O22" s="138">
        <v>50</v>
      </c>
      <c r="P22" s="138">
        <v>15.58</v>
      </c>
      <c r="Q22" s="138">
        <v>3643</v>
      </c>
      <c r="R22" s="138">
        <v>4535.8599999999997</v>
      </c>
      <c r="S22" s="138">
        <v>107897</v>
      </c>
      <c r="T22" s="138">
        <v>339038.8</v>
      </c>
      <c r="U22" s="146">
        <v>62460</v>
      </c>
      <c r="V22" s="146">
        <v>25197.87</v>
      </c>
    </row>
    <row r="23" spans="1:22" ht="36.950000000000003" customHeight="1">
      <c r="A23" s="140">
        <v>10</v>
      </c>
      <c r="B23" s="150" t="s">
        <v>130</v>
      </c>
      <c r="C23" s="138">
        <v>4633</v>
      </c>
      <c r="D23" s="138">
        <v>20403.379948500002</v>
      </c>
      <c r="E23" s="138">
        <v>3860</v>
      </c>
      <c r="F23" s="138">
        <v>29042.0959568</v>
      </c>
      <c r="G23" s="138">
        <v>0</v>
      </c>
      <c r="H23" s="138">
        <v>0</v>
      </c>
      <c r="I23" s="138">
        <v>954</v>
      </c>
      <c r="J23" s="138">
        <v>2323.3312249999999</v>
      </c>
      <c r="K23" s="138">
        <v>2015</v>
      </c>
      <c r="L23" s="138">
        <v>14056.5119842</v>
      </c>
      <c r="M23" s="138">
        <v>0</v>
      </c>
      <c r="N23" s="138">
        <v>0</v>
      </c>
      <c r="O23" s="138">
        <v>0</v>
      </c>
      <c r="P23" s="138">
        <v>0</v>
      </c>
      <c r="Q23" s="138">
        <v>740</v>
      </c>
      <c r="R23" s="138">
        <v>163.67291460000001</v>
      </c>
      <c r="S23" s="138">
        <v>12202</v>
      </c>
      <c r="T23" s="138">
        <v>65988.992029100002</v>
      </c>
      <c r="U23" s="146">
        <v>5853</v>
      </c>
      <c r="V23" s="146">
        <v>17407.7047881</v>
      </c>
    </row>
    <row r="24" spans="1:22" ht="36.950000000000003" customHeight="1">
      <c r="A24" s="140">
        <v>11</v>
      </c>
      <c r="B24" s="150" t="s">
        <v>129</v>
      </c>
      <c r="C24" s="138">
        <v>25282</v>
      </c>
      <c r="D24" s="138">
        <v>43103.01</v>
      </c>
      <c r="E24" s="138">
        <v>9641</v>
      </c>
      <c r="F24" s="138">
        <v>126896.8</v>
      </c>
      <c r="G24" s="138">
        <v>8</v>
      </c>
      <c r="H24" s="138">
        <v>279.05</v>
      </c>
      <c r="I24" s="138">
        <v>2305</v>
      </c>
      <c r="J24" s="138">
        <v>9563.8700000000008</v>
      </c>
      <c r="K24" s="138">
        <v>3598</v>
      </c>
      <c r="L24" s="138">
        <v>18092.099999999999</v>
      </c>
      <c r="M24" s="138">
        <v>1</v>
      </c>
      <c r="N24" s="138">
        <v>0.03</v>
      </c>
      <c r="O24" s="138">
        <v>0</v>
      </c>
      <c r="P24" s="138">
        <v>0</v>
      </c>
      <c r="Q24" s="138">
        <v>330</v>
      </c>
      <c r="R24" s="138">
        <v>201.61</v>
      </c>
      <c r="S24" s="138">
        <v>41165</v>
      </c>
      <c r="T24" s="138">
        <v>198136.47</v>
      </c>
      <c r="U24" s="146">
        <v>21764</v>
      </c>
      <c r="V24" s="146">
        <v>27253.83</v>
      </c>
    </row>
    <row r="25" spans="1:22" ht="36.950000000000003" customHeight="1">
      <c r="A25" s="140">
        <v>12</v>
      </c>
      <c r="B25" s="150" t="s">
        <v>128</v>
      </c>
      <c r="C25" s="138">
        <v>113</v>
      </c>
      <c r="D25" s="138">
        <v>375</v>
      </c>
      <c r="E25" s="138">
        <v>608</v>
      </c>
      <c r="F25" s="138">
        <v>9260</v>
      </c>
      <c r="G25" s="138">
        <v>6</v>
      </c>
      <c r="H25" s="138">
        <v>1240</v>
      </c>
      <c r="I25" s="138">
        <v>135</v>
      </c>
      <c r="J25" s="138">
        <v>582</v>
      </c>
      <c r="K25" s="138">
        <v>714</v>
      </c>
      <c r="L25" s="138">
        <v>6794</v>
      </c>
      <c r="M25" s="138">
        <v>0</v>
      </c>
      <c r="N25" s="138">
        <v>0</v>
      </c>
      <c r="O25" s="138">
        <v>0</v>
      </c>
      <c r="P25" s="138">
        <v>0</v>
      </c>
      <c r="Q25" s="138">
        <v>324</v>
      </c>
      <c r="R25" s="138">
        <v>6802</v>
      </c>
      <c r="S25" s="138">
        <v>1900</v>
      </c>
      <c r="T25" s="138">
        <v>25053</v>
      </c>
      <c r="U25" s="146">
        <v>161</v>
      </c>
      <c r="V25" s="146">
        <v>325</v>
      </c>
    </row>
    <row r="26" spans="1:22" ht="36.950000000000003" customHeight="1">
      <c r="A26" s="140">
        <v>13</v>
      </c>
      <c r="B26" s="149" t="s">
        <v>127</v>
      </c>
      <c r="C26" s="138">
        <v>9218</v>
      </c>
      <c r="D26" s="138">
        <v>21646</v>
      </c>
      <c r="E26" s="138">
        <v>2604</v>
      </c>
      <c r="F26" s="138">
        <v>41241</v>
      </c>
      <c r="G26" s="138">
        <v>2</v>
      </c>
      <c r="H26" s="138">
        <v>85</v>
      </c>
      <c r="I26" s="138">
        <v>1081</v>
      </c>
      <c r="J26" s="138">
        <v>3295</v>
      </c>
      <c r="K26" s="138">
        <v>2495</v>
      </c>
      <c r="L26" s="138">
        <v>24706</v>
      </c>
      <c r="M26" s="138">
        <v>0</v>
      </c>
      <c r="N26" s="138">
        <v>0</v>
      </c>
      <c r="O26" s="138">
        <v>0</v>
      </c>
      <c r="P26" s="138">
        <v>0</v>
      </c>
      <c r="Q26" s="138">
        <v>0</v>
      </c>
      <c r="R26" s="138">
        <v>0</v>
      </c>
      <c r="S26" s="138">
        <v>15400</v>
      </c>
      <c r="T26" s="138">
        <v>90973</v>
      </c>
      <c r="U26" s="146">
        <v>3406</v>
      </c>
      <c r="V26" s="146">
        <v>11894</v>
      </c>
    </row>
    <row r="27" spans="1:22" ht="36.950000000000003" customHeight="1">
      <c r="A27" s="140">
        <v>14</v>
      </c>
      <c r="B27" s="149" t="s">
        <v>126</v>
      </c>
      <c r="C27" s="138">
        <v>137903</v>
      </c>
      <c r="D27" s="138">
        <v>302655.82845580002</v>
      </c>
      <c r="E27" s="138">
        <v>26290</v>
      </c>
      <c r="F27" s="138">
        <v>249756.41948459999</v>
      </c>
      <c r="G27" s="138">
        <v>0</v>
      </c>
      <c r="H27" s="138">
        <v>0</v>
      </c>
      <c r="I27" s="138">
        <v>4338</v>
      </c>
      <c r="J27" s="138">
        <v>11541.0099904</v>
      </c>
      <c r="K27" s="138">
        <v>9033</v>
      </c>
      <c r="L27" s="138">
        <v>66023.031181600003</v>
      </c>
      <c r="M27" s="138">
        <v>154</v>
      </c>
      <c r="N27" s="138">
        <v>1690.9990127999999</v>
      </c>
      <c r="O27" s="138">
        <v>29</v>
      </c>
      <c r="P27" s="138">
        <v>622.30999999999995</v>
      </c>
      <c r="Q27" s="138">
        <v>0</v>
      </c>
      <c r="R27" s="138">
        <v>0</v>
      </c>
      <c r="S27" s="138">
        <v>177747</v>
      </c>
      <c r="T27" s="138">
        <v>632289.59812520002</v>
      </c>
      <c r="U27" s="146">
        <v>137005</v>
      </c>
      <c r="V27" s="146">
        <v>253669.52637390001</v>
      </c>
    </row>
    <row r="28" spans="1:22" ht="36.950000000000003" customHeight="1">
      <c r="A28" s="140">
        <v>15</v>
      </c>
      <c r="B28" s="150" t="s">
        <v>125</v>
      </c>
      <c r="C28" s="138">
        <v>2024</v>
      </c>
      <c r="D28" s="138">
        <v>3098</v>
      </c>
      <c r="E28" s="138">
        <v>1543</v>
      </c>
      <c r="F28" s="138">
        <v>7857</v>
      </c>
      <c r="G28" s="138">
        <v>0</v>
      </c>
      <c r="H28" s="138">
        <v>0</v>
      </c>
      <c r="I28" s="138">
        <v>113</v>
      </c>
      <c r="J28" s="138">
        <v>348</v>
      </c>
      <c r="K28" s="138">
        <v>1314</v>
      </c>
      <c r="L28" s="138">
        <v>12489</v>
      </c>
      <c r="M28" s="138">
        <v>0</v>
      </c>
      <c r="N28" s="138">
        <v>0</v>
      </c>
      <c r="O28" s="138">
        <v>0</v>
      </c>
      <c r="P28" s="138">
        <v>0</v>
      </c>
      <c r="Q28" s="138">
        <v>212</v>
      </c>
      <c r="R28" s="138">
        <v>287</v>
      </c>
      <c r="S28" s="138">
        <v>5206</v>
      </c>
      <c r="T28" s="138">
        <v>24079</v>
      </c>
      <c r="U28" s="146">
        <v>791</v>
      </c>
      <c r="V28" s="146">
        <v>4157</v>
      </c>
    </row>
    <row r="29" spans="1:22" ht="36.950000000000003" customHeight="1">
      <c r="A29" s="140">
        <v>16</v>
      </c>
      <c r="B29" s="149" t="s">
        <v>124</v>
      </c>
      <c r="C29" s="138">
        <v>98217</v>
      </c>
      <c r="D29" s="138">
        <v>265258.65000000101</v>
      </c>
      <c r="E29" s="138">
        <v>17215</v>
      </c>
      <c r="F29" s="138">
        <v>116323.55</v>
      </c>
      <c r="G29" s="138">
        <v>16</v>
      </c>
      <c r="H29" s="138">
        <v>1820.82</v>
      </c>
      <c r="I29" s="138">
        <v>2108</v>
      </c>
      <c r="J29" s="138">
        <v>6439.71</v>
      </c>
      <c r="K29" s="138">
        <v>14502</v>
      </c>
      <c r="L29" s="138">
        <v>148714.84</v>
      </c>
      <c r="M29" s="138">
        <v>37</v>
      </c>
      <c r="N29" s="138">
        <v>293.89</v>
      </c>
      <c r="O29" s="138">
        <v>0</v>
      </c>
      <c r="P29" s="138">
        <v>0</v>
      </c>
      <c r="Q29" s="138">
        <v>28</v>
      </c>
      <c r="R29" s="138">
        <v>0.72</v>
      </c>
      <c r="S29" s="138">
        <v>132123</v>
      </c>
      <c r="T29" s="138">
        <v>538852.18000000098</v>
      </c>
      <c r="U29" s="146">
        <v>98753</v>
      </c>
      <c r="V29" s="146">
        <v>242965.56</v>
      </c>
    </row>
    <row r="30" spans="1:22" ht="36.950000000000003" customHeight="1">
      <c r="A30" s="140"/>
      <c r="B30" s="145" t="s">
        <v>37</v>
      </c>
      <c r="C30" s="138">
        <f t="shared" ref="C30:V30" si="1">SUM(C14:C29)</f>
        <v>536407</v>
      </c>
      <c r="D30" s="138">
        <f t="shared" si="1"/>
        <v>1331372.6384043009</v>
      </c>
      <c r="E30" s="138">
        <f t="shared" si="1"/>
        <v>170808</v>
      </c>
      <c r="F30" s="138">
        <f t="shared" si="1"/>
        <v>1394773.6854414002</v>
      </c>
      <c r="G30" s="138">
        <f t="shared" si="1"/>
        <v>209</v>
      </c>
      <c r="H30" s="138">
        <f t="shared" si="1"/>
        <v>19942.57</v>
      </c>
      <c r="I30" s="138">
        <f t="shared" si="1"/>
        <v>34867</v>
      </c>
      <c r="J30" s="138">
        <f t="shared" si="1"/>
        <v>78389.85121540002</v>
      </c>
      <c r="K30" s="138">
        <f t="shared" si="1"/>
        <v>71273</v>
      </c>
      <c r="L30" s="138">
        <f t="shared" si="1"/>
        <v>619548.38316580001</v>
      </c>
      <c r="M30" s="138">
        <f t="shared" si="1"/>
        <v>204</v>
      </c>
      <c r="N30" s="138">
        <f t="shared" si="1"/>
        <v>3298.7190127999997</v>
      </c>
      <c r="O30" s="138">
        <f t="shared" si="1"/>
        <v>114</v>
      </c>
      <c r="P30" s="138">
        <f t="shared" si="1"/>
        <v>676.76</v>
      </c>
      <c r="Q30" s="138">
        <f t="shared" si="1"/>
        <v>12440</v>
      </c>
      <c r="R30" s="138">
        <f t="shared" si="1"/>
        <v>87321.272914600006</v>
      </c>
      <c r="S30" s="138">
        <f t="shared" si="1"/>
        <v>826322</v>
      </c>
      <c r="T30" s="138">
        <f t="shared" si="1"/>
        <v>3535323.8801543009</v>
      </c>
      <c r="U30" s="138">
        <f t="shared" si="1"/>
        <v>490455</v>
      </c>
      <c r="V30" s="138">
        <f t="shared" si="1"/>
        <v>965145.59116200008</v>
      </c>
    </row>
    <row r="31" spans="1:22" ht="39.950000000000003" customHeight="1">
      <c r="A31" s="376" t="s">
        <v>36</v>
      </c>
      <c r="B31" s="376"/>
      <c r="C31" s="376"/>
      <c r="D31" s="376"/>
      <c r="E31" s="376"/>
      <c r="F31" s="376"/>
      <c r="G31" s="376"/>
      <c r="H31" s="376"/>
      <c r="I31" s="376"/>
      <c r="J31" s="376"/>
      <c r="K31" s="376"/>
      <c r="L31" s="376"/>
      <c r="M31" s="376"/>
      <c r="N31" s="376"/>
      <c r="O31" s="376"/>
      <c r="P31" s="376"/>
      <c r="Q31" s="376"/>
      <c r="R31" s="376"/>
      <c r="S31" s="376"/>
      <c r="T31" s="376"/>
    </row>
    <row r="32" spans="1:22" ht="39.950000000000003" customHeight="1">
      <c r="A32" s="377" t="s">
        <v>52</v>
      </c>
      <c r="B32" s="377"/>
      <c r="C32" s="377"/>
      <c r="D32" s="377"/>
      <c r="E32" s="377"/>
      <c r="F32" s="377"/>
      <c r="G32" s="377"/>
      <c r="H32" s="377"/>
      <c r="I32" s="377"/>
      <c r="J32" s="377"/>
      <c r="K32" s="377"/>
      <c r="L32" s="377"/>
      <c r="M32" s="377"/>
      <c r="N32" s="377"/>
      <c r="O32" s="377"/>
      <c r="P32" s="377"/>
      <c r="Q32" s="377"/>
      <c r="R32" s="377"/>
      <c r="S32" s="377"/>
      <c r="T32" s="377"/>
    </row>
    <row r="33" spans="1:22" ht="39.950000000000003" customHeight="1">
      <c r="A33" s="377" t="s">
        <v>123</v>
      </c>
      <c r="B33" s="377"/>
      <c r="C33" s="377"/>
      <c r="D33" s="377"/>
      <c r="E33" s="377"/>
      <c r="F33" s="377"/>
      <c r="G33" s="377"/>
      <c r="H33" s="377"/>
      <c r="I33" s="377"/>
      <c r="J33" s="377"/>
      <c r="K33" s="377"/>
      <c r="L33" s="377"/>
      <c r="M33" s="377"/>
      <c r="N33" s="377"/>
      <c r="O33" s="377"/>
      <c r="P33" s="377"/>
      <c r="Q33" s="377"/>
      <c r="R33" s="377"/>
      <c r="S33" s="377"/>
      <c r="T33" s="377"/>
    </row>
    <row r="34" spans="1:22" ht="39.950000000000003" customHeight="1">
      <c r="A34" s="153"/>
      <c r="B34" s="153"/>
      <c r="C34" s="153"/>
      <c r="D34" s="153"/>
      <c r="E34" s="153"/>
      <c r="F34" s="153"/>
      <c r="G34" s="153"/>
      <c r="H34" s="153"/>
      <c r="I34" s="153"/>
      <c r="J34" s="153"/>
      <c r="K34" s="153"/>
      <c r="L34" s="153"/>
      <c r="M34" s="153"/>
      <c r="N34" s="153"/>
      <c r="O34" s="153"/>
      <c r="P34" s="153"/>
      <c r="Q34" s="153"/>
      <c r="R34" s="153"/>
      <c r="S34" s="153"/>
      <c r="T34" s="153"/>
    </row>
    <row r="35" spans="1:22" ht="61.5" customHeight="1">
      <c r="A35" s="152" t="s">
        <v>29</v>
      </c>
      <c r="B35" s="380" t="s">
        <v>28</v>
      </c>
      <c r="C35" s="373" t="s">
        <v>122</v>
      </c>
      <c r="D35" s="373"/>
      <c r="E35" s="381" t="s">
        <v>121</v>
      </c>
      <c r="F35" s="373"/>
      <c r="G35" s="374" t="s">
        <v>120</v>
      </c>
      <c r="H35" s="375"/>
      <c r="I35" s="373" t="s">
        <v>119</v>
      </c>
      <c r="J35" s="373"/>
      <c r="K35" s="373" t="s">
        <v>118</v>
      </c>
      <c r="L35" s="373"/>
      <c r="M35" s="374" t="s">
        <v>117</v>
      </c>
      <c r="N35" s="375"/>
      <c r="O35" s="374" t="s">
        <v>116</v>
      </c>
      <c r="P35" s="375"/>
      <c r="Q35" s="373" t="s">
        <v>115</v>
      </c>
      <c r="R35" s="373"/>
      <c r="S35" s="373" t="s">
        <v>63</v>
      </c>
      <c r="T35" s="373"/>
      <c r="U35" s="371" t="s">
        <v>114</v>
      </c>
      <c r="V35" s="372"/>
    </row>
    <row r="36" spans="1:22" ht="50.25" customHeight="1">
      <c r="A36" s="152" t="s">
        <v>21</v>
      </c>
      <c r="B36" s="380"/>
      <c r="C36" s="144" t="s">
        <v>46</v>
      </c>
      <c r="D36" s="144" t="s">
        <v>45</v>
      </c>
      <c r="E36" s="144" t="s">
        <v>46</v>
      </c>
      <c r="F36" s="144" t="s">
        <v>45</v>
      </c>
      <c r="G36" s="144" t="s">
        <v>46</v>
      </c>
      <c r="H36" s="144" t="s">
        <v>45</v>
      </c>
      <c r="I36" s="144" t="s">
        <v>46</v>
      </c>
      <c r="J36" s="144" t="s">
        <v>45</v>
      </c>
      <c r="K36" s="144" t="s">
        <v>46</v>
      </c>
      <c r="L36" s="141" t="s">
        <v>45</v>
      </c>
      <c r="M36" s="144" t="s">
        <v>46</v>
      </c>
      <c r="N36" s="141" t="s">
        <v>45</v>
      </c>
      <c r="O36" s="144" t="s">
        <v>46</v>
      </c>
      <c r="P36" s="141" t="s">
        <v>45</v>
      </c>
      <c r="Q36" s="144" t="s">
        <v>46</v>
      </c>
      <c r="R36" s="144" t="s">
        <v>45</v>
      </c>
      <c r="S36" s="144" t="s">
        <v>46</v>
      </c>
      <c r="T36" s="144" t="s">
        <v>45</v>
      </c>
      <c r="U36" s="144" t="s">
        <v>46</v>
      </c>
      <c r="V36" s="141" t="s">
        <v>45</v>
      </c>
    </row>
    <row r="37" spans="1:22" ht="36.950000000000003" customHeight="1">
      <c r="A37" s="152" t="s">
        <v>71</v>
      </c>
      <c r="B37" s="145" t="s">
        <v>17</v>
      </c>
      <c r="C37" s="151"/>
      <c r="D37" s="151"/>
      <c r="E37" s="151"/>
      <c r="F37" s="151"/>
      <c r="G37" s="151"/>
      <c r="H37" s="151"/>
      <c r="I37" s="151"/>
      <c r="J37" s="151"/>
      <c r="K37" s="151"/>
      <c r="L37" s="151"/>
      <c r="M37" s="151"/>
      <c r="N37" s="151"/>
      <c r="O37" s="151"/>
      <c r="P37" s="151"/>
      <c r="Q37" s="151"/>
      <c r="R37" s="151"/>
      <c r="S37" s="151"/>
      <c r="T37" s="151"/>
      <c r="U37" s="147"/>
      <c r="V37" s="146"/>
    </row>
    <row r="38" spans="1:22" ht="36.950000000000003" customHeight="1">
      <c r="A38" s="143">
        <v>1</v>
      </c>
      <c r="B38" s="150" t="s">
        <v>113</v>
      </c>
      <c r="C38" s="138">
        <v>190624</v>
      </c>
      <c r="D38" s="138">
        <v>328145.7800042</v>
      </c>
      <c r="E38" s="138">
        <v>33433</v>
      </c>
      <c r="F38" s="138">
        <v>340653.6727923</v>
      </c>
      <c r="G38" s="138">
        <v>0</v>
      </c>
      <c r="H38" s="138">
        <v>0</v>
      </c>
      <c r="I38" s="138">
        <v>4966</v>
      </c>
      <c r="J38" s="138">
        <v>12088.3485</v>
      </c>
      <c r="K38" s="138">
        <v>15246</v>
      </c>
      <c r="L38" s="138">
        <v>110015.84423079999</v>
      </c>
      <c r="M38" s="138">
        <v>10</v>
      </c>
      <c r="N38" s="138">
        <v>535.54</v>
      </c>
      <c r="O38" s="138">
        <v>98</v>
      </c>
      <c r="P38" s="138">
        <v>6089.74</v>
      </c>
      <c r="Q38" s="138">
        <v>4796</v>
      </c>
      <c r="R38" s="138">
        <v>5876.127829</v>
      </c>
      <c r="S38" s="138">
        <v>249173</v>
      </c>
      <c r="T38" s="138">
        <v>803405.05335629999</v>
      </c>
      <c r="U38" s="147">
        <v>161371</v>
      </c>
      <c r="V38" s="146">
        <v>170417.10095319999</v>
      </c>
    </row>
    <row r="39" spans="1:22" ht="36.950000000000003" customHeight="1">
      <c r="A39" s="143">
        <v>2</v>
      </c>
      <c r="B39" s="150" t="s">
        <v>112</v>
      </c>
      <c r="C39" s="138">
        <v>49628</v>
      </c>
      <c r="D39" s="138">
        <v>52020.121859535597</v>
      </c>
      <c r="E39" s="138">
        <v>37293</v>
      </c>
      <c r="F39" s="138">
        <v>256674.97046701401</v>
      </c>
      <c r="G39" s="138">
        <v>0</v>
      </c>
      <c r="H39" s="138">
        <v>0</v>
      </c>
      <c r="I39" s="138">
        <v>346</v>
      </c>
      <c r="J39" s="138">
        <v>525.96782729999995</v>
      </c>
      <c r="K39" s="138">
        <v>4503</v>
      </c>
      <c r="L39" s="138">
        <v>16251.713805200099</v>
      </c>
      <c r="M39" s="138">
        <v>0</v>
      </c>
      <c r="N39" s="138">
        <v>0</v>
      </c>
      <c r="O39" s="138">
        <v>0</v>
      </c>
      <c r="P39" s="138">
        <v>0</v>
      </c>
      <c r="Q39" s="138">
        <v>1030</v>
      </c>
      <c r="R39" s="138">
        <v>11417.0644355</v>
      </c>
      <c r="S39" s="138">
        <v>92800</v>
      </c>
      <c r="T39" s="138">
        <v>336889.83839455002</v>
      </c>
      <c r="U39" s="147">
        <v>61852</v>
      </c>
      <c r="V39" s="146">
        <v>54613.650390196402</v>
      </c>
    </row>
    <row r="40" spans="1:22" ht="36.950000000000003" customHeight="1">
      <c r="A40" s="143">
        <v>3</v>
      </c>
      <c r="B40" s="150" t="s">
        <v>111</v>
      </c>
      <c r="C40" s="138">
        <v>5832</v>
      </c>
      <c r="D40" s="138">
        <v>6031</v>
      </c>
      <c r="E40" s="138">
        <v>2954</v>
      </c>
      <c r="F40" s="138">
        <v>8404</v>
      </c>
      <c r="G40" s="138">
        <v>0</v>
      </c>
      <c r="H40" s="138">
        <v>0</v>
      </c>
      <c r="I40" s="138">
        <v>24</v>
      </c>
      <c r="J40" s="138">
        <v>65.2</v>
      </c>
      <c r="K40" s="138">
        <v>54</v>
      </c>
      <c r="L40" s="138">
        <v>574</v>
      </c>
      <c r="M40" s="138">
        <v>0</v>
      </c>
      <c r="N40" s="138">
        <v>0</v>
      </c>
      <c r="O40" s="138">
        <v>0</v>
      </c>
      <c r="P40" s="138">
        <v>0</v>
      </c>
      <c r="Q40" s="138">
        <v>0</v>
      </c>
      <c r="R40" s="138">
        <v>0</v>
      </c>
      <c r="S40" s="138">
        <v>8864</v>
      </c>
      <c r="T40" s="138">
        <v>15074.2</v>
      </c>
      <c r="U40" s="147">
        <v>0</v>
      </c>
      <c r="V40" s="146">
        <v>0</v>
      </c>
    </row>
    <row r="41" spans="1:22" ht="36.950000000000003" customHeight="1">
      <c r="A41" s="143">
        <v>4</v>
      </c>
      <c r="B41" s="150" t="s">
        <v>110</v>
      </c>
      <c r="C41" s="138">
        <v>2371</v>
      </c>
      <c r="D41" s="138">
        <v>10532.6</v>
      </c>
      <c r="E41" s="138">
        <v>1236</v>
      </c>
      <c r="F41" s="138">
        <v>37417.56</v>
      </c>
      <c r="G41" s="138">
        <v>0</v>
      </c>
      <c r="H41" s="138">
        <v>0</v>
      </c>
      <c r="I41" s="138">
        <v>40</v>
      </c>
      <c r="J41" s="138">
        <v>136.22</v>
      </c>
      <c r="K41" s="138">
        <v>472</v>
      </c>
      <c r="L41" s="138">
        <v>4171.78</v>
      </c>
      <c r="M41" s="138">
        <v>0</v>
      </c>
      <c r="N41" s="138">
        <v>0</v>
      </c>
      <c r="O41" s="138">
        <v>0</v>
      </c>
      <c r="P41" s="138">
        <v>0</v>
      </c>
      <c r="Q41" s="138">
        <v>3</v>
      </c>
      <c r="R41" s="138">
        <v>0.81</v>
      </c>
      <c r="S41" s="138">
        <v>4122</v>
      </c>
      <c r="T41" s="138">
        <v>52258.97</v>
      </c>
      <c r="U41" s="147">
        <v>2102</v>
      </c>
      <c r="V41" s="146">
        <v>1490.39</v>
      </c>
    </row>
    <row r="42" spans="1:22" ht="36.950000000000003" customHeight="1">
      <c r="A42" s="143">
        <v>5</v>
      </c>
      <c r="B42" s="150" t="s">
        <v>109</v>
      </c>
      <c r="C42" s="138">
        <v>1213</v>
      </c>
      <c r="D42" s="138">
        <v>2034</v>
      </c>
      <c r="E42" s="138">
        <v>277</v>
      </c>
      <c r="F42" s="138">
        <v>4130</v>
      </c>
      <c r="G42" s="138">
        <v>0</v>
      </c>
      <c r="H42" s="138">
        <v>0</v>
      </c>
      <c r="I42" s="138">
        <v>25</v>
      </c>
      <c r="J42" s="138">
        <v>53</v>
      </c>
      <c r="K42" s="138">
        <v>121</v>
      </c>
      <c r="L42" s="138">
        <v>1420</v>
      </c>
      <c r="M42" s="138">
        <v>0</v>
      </c>
      <c r="N42" s="138">
        <v>0</v>
      </c>
      <c r="O42" s="138">
        <v>0</v>
      </c>
      <c r="P42" s="138">
        <v>0</v>
      </c>
      <c r="Q42" s="138">
        <v>10</v>
      </c>
      <c r="R42" s="138">
        <v>6329</v>
      </c>
      <c r="S42" s="138">
        <v>1646</v>
      </c>
      <c r="T42" s="138">
        <v>13966</v>
      </c>
      <c r="U42" s="147">
        <v>13</v>
      </c>
      <c r="V42" s="146">
        <v>12</v>
      </c>
    </row>
    <row r="43" spans="1:22" ht="36.950000000000003" customHeight="1">
      <c r="A43" s="143">
        <v>6</v>
      </c>
      <c r="B43" s="150" t="s">
        <v>108</v>
      </c>
      <c r="C43" s="138">
        <v>38400</v>
      </c>
      <c r="D43" s="138">
        <v>70982.720000000001</v>
      </c>
      <c r="E43" s="138">
        <v>1229</v>
      </c>
      <c r="F43" s="138">
        <v>42050.678</v>
      </c>
      <c r="G43" s="138">
        <v>0</v>
      </c>
      <c r="H43" s="138">
        <v>0</v>
      </c>
      <c r="I43" s="138">
        <v>1162</v>
      </c>
      <c r="J43" s="138">
        <v>3540.48</v>
      </c>
      <c r="K43" s="138">
        <v>2632</v>
      </c>
      <c r="L43" s="138">
        <v>21411.534</v>
      </c>
      <c r="M43" s="138">
        <v>2</v>
      </c>
      <c r="N43" s="138">
        <v>99.551000000000002</v>
      </c>
      <c r="O43" s="138">
        <v>0</v>
      </c>
      <c r="P43" s="138">
        <v>0</v>
      </c>
      <c r="Q43" s="138">
        <v>124</v>
      </c>
      <c r="R43" s="138">
        <v>417.53100000000001</v>
      </c>
      <c r="S43" s="138">
        <v>43549</v>
      </c>
      <c r="T43" s="138">
        <v>138502.49400000001</v>
      </c>
      <c r="U43" s="147">
        <v>0</v>
      </c>
      <c r="V43" s="146">
        <v>0</v>
      </c>
    </row>
    <row r="44" spans="1:22" ht="36.950000000000003" customHeight="1">
      <c r="A44" s="143">
        <v>7</v>
      </c>
      <c r="B44" s="150" t="s">
        <v>107</v>
      </c>
      <c r="C44" s="138">
        <v>42</v>
      </c>
      <c r="D44" s="138">
        <v>15438</v>
      </c>
      <c r="E44" s="138">
        <v>202</v>
      </c>
      <c r="F44" s="138">
        <v>5375</v>
      </c>
      <c r="G44" s="138">
        <v>0</v>
      </c>
      <c r="H44" s="138">
        <v>0</v>
      </c>
      <c r="I44" s="138">
        <v>52</v>
      </c>
      <c r="J44" s="138">
        <v>164</v>
      </c>
      <c r="K44" s="138">
        <v>565</v>
      </c>
      <c r="L44" s="138">
        <v>4831</v>
      </c>
      <c r="M44" s="138">
        <v>0</v>
      </c>
      <c r="N44" s="138">
        <v>0</v>
      </c>
      <c r="O44" s="138">
        <v>0</v>
      </c>
      <c r="P44" s="138">
        <v>0</v>
      </c>
      <c r="Q44" s="138">
        <v>454</v>
      </c>
      <c r="R44" s="138">
        <v>5294</v>
      </c>
      <c r="S44" s="138">
        <v>1315</v>
      </c>
      <c r="T44" s="138">
        <v>31102</v>
      </c>
      <c r="U44" s="147">
        <v>0</v>
      </c>
      <c r="V44" s="146">
        <v>0</v>
      </c>
    </row>
    <row r="45" spans="1:22" ht="36.950000000000003" customHeight="1">
      <c r="A45" s="143">
        <v>8</v>
      </c>
      <c r="B45" s="150" t="s">
        <v>106</v>
      </c>
      <c r="C45" s="138">
        <v>16933</v>
      </c>
      <c r="D45" s="138">
        <v>26936</v>
      </c>
      <c r="E45" s="138">
        <v>3604</v>
      </c>
      <c r="F45" s="138">
        <v>33671</v>
      </c>
      <c r="G45" s="138">
        <v>0</v>
      </c>
      <c r="H45" s="138">
        <v>0</v>
      </c>
      <c r="I45" s="138">
        <v>100</v>
      </c>
      <c r="J45" s="138">
        <v>314</v>
      </c>
      <c r="K45" s="138">
        <v>560</v>
      </c>
      <c r="L45" s="138">
        <v>4650</v>
      </c>
      <c r="M45" s="138">
        <v>1</v>
      </c>
      <c r="N45" s="138">
        <v>1</v>
      </c>
      <c r="O45" s="138">
        <v>0</v>
      </c>
      <c r="P45" s="138">
        <v>0</v>
      </c>
      <c r="Q45" s="138">
        <v>28</v>
      </c>
      <c r="R45" s="138">
        <v>34</v>
      </c>
      <c r="S45" s="138">
        <v>21226</v>
      </c>
      <c r="T45" s="138">
        <v>65606</v>
      </c>
      <c r="U45" s="147">
        <v>1148</v>
      </c>
      <c r="V45" s="146">
        <v>2655</v>
      </c>
    </row>
    <row r="46" spans="1:22" ht="36.950000000000003" customHeight="1">
      <c r="A46" s="143">
        <v>9</v>
      </c>
      <c r="B46" s="150" t="s">
        <v>105</v>
      </c>
      <c r="C46" s="138">
        <v>2202</v>
      </c>
      <c r="D46" s="138">
        <v>9718.9599999999991</v>
      </c>
      <c r="E46" s="138">
        <v>6589</v>
      </c>
      <c r="F46" s="138">
        <v>52831.07</v>
      </c>
      <c r="G46" s="138">
        <v>22</v>
      </c>
      <c r="H46" s="138">
        <v>124.76</v>
      </c>
      <c r="I46" s="138">
        <v>9</v>
      </c>
      <c r="J46" s="138">
        <v>116.54</v>
      </c>
      <c r="K46" s="138">
        <v>321</v>
      </c>
      <c r="L46" s="138">
        <v>1627.42</v>
      </c>
      <c r="M46" s="138">
        <v>0</v>
      </c>
      <c r="N46" s="138">
        <v>0</v>
      </c>
      <c r="O46" s="138">
        <v>0</v>
      </c>
      <c r="P46" s="138">
        <v>0</v>
      </c>
      <c r="Q46" s="138">
        <v>24</v>
      </c>
      <c r="R46" s="138">
        <v>22470.22</v>
      </c>
      <c r="S46" s="138">
        <v>9167</v>
      </c>
      <c r="T46" s="138">
        <v>86888.97</v>
      </c>
      <c r="U46" s="147">
        <v>483</v>
      </c>
      <c r="V46" s="146">
        <v>799</v>
      </c>
    </row>
    <row r="47" spans="1:22" ht="36.950000000000003" customHeight="1">
      <c r="A47" s="143">
        <v>10</v>
      </c>
      <c r="B47" s="150" t="s">
        <v>104</v>
      </c>
      <c r="C47" s="138">
        <v>114937</v>
      </c>
      <c r="D47" s="138">
        <v>84834.611975199805</v>
      </c>
      <c r="E47" s="138">
        <v>28939</v>
      </c>
      <c r="F47" s="138">
        <v>38225.851444239997</v>
      </c>
      <c r="G47" s="138">
        <v>0</v>
      </c>
      <c r="H47" s="138">
        <v>0</v>
      </c>
      <c r="I47" s="138">
        <v>316</v>
      </c>
      <c r="J47" s="138">
        <v>46.62</v>
      </c>
      <c r="K47" s="138">
        <v>1898</v>
      </c>
      <c r="L47" s="138">
        <v>629.69875146000004</v>
      </c>
      <c r="M47" s="138">
        <v>0</v>
      </c>
      <c r="N47" s="138">
        <v>0</v>
      </c>
      <c r="O47" s="138">
        <v>0</v>
      </c>
      <c r="P47" s="138">
        <v>0</v>
      </c>
      <c r="Q47" s="138">
        <v>3954</v>
      </c>
      <c r="R47" s="138">
        <v>665.73768317999998</v>
      </c>
      <c r="S47" s="138">
        <v>150044</v>
      </c>
      <c r="T47" s="138">
        <v>124402.51985408</v>
      </c>
      <c r="U47" s="147">
        <v>144123</v>
      </c>
      <c r="V47" s="146">
        <v>43116.029166279601</v>
      </c>
    </row>
    <row r="48" spans="1:22" ht="36.950000000000003" customHeight="1">
      <c r="A48" s="143">
        <v>11</v>
      </c>
      <c r="B48" s="150" t="s">
        <v>103</v>
      </c>
      <c r="C48" s="138">
        <v>15000</v>
      </c>
      <c r="D48" s="138">
        <v>25132</v>
      </c>
      <c r="E48" s="138">
        <v>5752</v>
      </c>
      <c r="F48" s="138">
        <v>88819</v>
      </c>
      <c r="G48" s="138">
        <v>17</v>
      </c>
      <c r="H48" s="138">
        <v>16063</v>
      </c>
      <c r="I48" s="138">
        <v>112</v>
      </c>
      <c r="J48" s="138">
        <v>461</v>
      </c>
      <c r="K48" s="138">
        <v>1514</v>
      </c>
      <c r="L48" s="138">
        <v>29923</v>
      </c>
      <c r="M48" s="138">
        <v>1</v>
      </c>
      <c r="N48" s="138">
        <v>1</v>
      </c>
      <c r="O48" s="138">
        <v>0</v>
      </c>
      <c r="P48" s="138">
        <v>0</v>
      </c>
      <c r="Q48" s="138">
        <v>15332</v>
      </c>
      <c r="R48" s="138">
        <v>10935</v>
      </c>
      <c r="S48" s="138">
        <v>37728</v>
      </c>
      <c r="T48" s="138">
        <v>171334</v>
      </c>
      <c r="U48" s="147">
        <v>19361</v>
      </c>
      <c r="V48" s="146">
        <v>20464</v>
      </c>
    </row>
    <row r="49" spans="1:22" ht="36.950000000000003" customHeight="1">
      <c r="A49" s="143">
        <v>12</v>
      </c>
      <c r="B49" s="150" t="s">
        <v>102</v>
      </c>
      <c r="C49" s="138">
        <v>1886</v>
      </c>
      <c r="D49" s="138">
        <v>3473.56</v>
      </c>
      <c r="E49" s="138">
        <v>681</v>
      </c>
      <c r="F49" s="138">
        <v>15300.17</v>
      </c>
      <c r="G49" s="138">
        <v>0</v>
      </c>
      <c r="H49" s="138">
        <v>0</v>
      </c>
      <c r="I49" s="138">
        <v>35</v>
      </c>
      <c r="J49" s="138">
        <v>93.91</v>
      </c>
      <c r="K49" s="138">
        <v>313</v>
      </c>
      <c r="L49" s="138">
        <v>2817.64</v>
      </c>
      <c r="M49" s="138">
        <v>0</v>
      </c>
      <c r="N49" s="138">
        <v>0</v>
      </c>
      <c r="O49" s="138">
        <v>0</v>
      </c>
      <c r="P49" s="138">
        <v>0</v>
      </c>
      <c r="Q49" s="138">
        <v>7</v>
      </c>
      <c r="R49" s="138">
        <v>1.25</v>
      </c>
      <c r="S49" s="138">
        <v>2922</v>
      </c>
      <c r="T49" s="138">
        <v>21686.53</v>
      </c>
      <c r="U49" s="147">
        <v>1854</v>
      </c>
      <c r="V49" s="146">
        <v>2478.42</v>
      </c>
    </row>
    <row r="50" spans="1:22" ht="36.950000000000003" customHeight="1">
      <c r="A50" s="143">
        <v>13</v>
      </c>
      <c r="B50" s="150" t="s">
        <v>101</v>
      </c>
      <c r="C50" s="138">
        <v>24308</v>
      </c>
      <c r="D50" s="138">
        <v>60234.016492087503</v>
      </c>
      <c r="E50" s="138">
        <v>25269</v>
      </c>
      <c r="F50" s="138">
        <v>107581.88181380001</v>
      </c>
      <c r="G50" s="138">
        <v>0</v>
      </c>
      <c r="H50" s="138">
        <v>0</v>
      </c>
      <c r="I50" s="138">
        <v>0</v>
      </c>
      <c r="J50" s="138">
        <v>0</v>
      </c>
      <c r="K50" s="138">
        <v>30</v>
      </c>
      <c r="L50" s="138">
        <v>324.7538859</v>
      </c>
      <c r="M50" s="138">
        <v>0</v>
      </c>
      <c r="N50" s="138">
        <v>0</v>
      </c>
      <c r="O50" s="138">
        <v>0</v>
      </c>
      <c r="P50" s="138">
        <v>0</v>
      </c>
      <c r="Q50" s="138">
        <v>26</v>
      </c>
      <c r="R50" s="138">
        <v>29.5692846</v>
      </c>
      <c r="S50" s="138">
        <v>49633</v>
      </c>
      <c r="T50" s="138">
        <v>168170.221476387</v>
      </c>
      <c r="U50" s="147">
        <v>31148</v>
      </c>
      <c r="V50" s="146">
        <v>40800.638200000001</v>
      </c>
    </row>
    <row r="51" spans="1:22" ht="36.950000000000003" customHeight="1">
      <c r="A51" s="143">
        <v>14</v>
      </c>
      <c r="B51" s="149" t="s">
        <v>100</v>
      </c>
      <c r="C51" s="138">
        <v>82342</v>
      </c>
      <c r="D51" s="138">
        <v>287225.80318793701</v>
      </c>
      <c r="E51" s="138">
        <v>298000</v>
      </c>
      <c r="F51" s="138">
        <v>347136.37751133798</v>
      </c>
      <c r="G51" s="138">
        <v>0</v>
      </c>
      <c r="H51" s="138">
        <v>0</v>
      </c>
      <c r="I51" s="138">
        <v>61</v>
      </c>
      <c r="J51" s="138">
        <v>125.195025</v>
      </c>
      <c r="K51" s="138">
        <v>14165</v>
      </c>
      <c r="L51" s="138">
        <v>66834.871974199996</v>
      </c>
      <c r="M51" s="138">
        <v>0</v>
      </c>
      <c r="N51" s="138">
        <v>0</v>
      </c>
      <c r="O51" s="138">
        <v>0</v>
      </c>
      <c r="P51" s="138">
        <v>0</v>
      </c>
      <c r="Q51" s="138">
        <v>4004</v>
      </c>
      <c r="R51" s="138">
        <v>876.99521289999996</v>
      </c>
      <c r="S51" s="138">
        <v>398572</v>
      </c>
      <c r="T51" s="138">
        <v>702199.24291137594</v>
      </c>
      <c r="U51" s="147">
        <v>309128</v>
      </c>
      <c r="V51" s="146">
        <v>150444.99126839999</v>
      </c>
    </row>
    <row r="52" spans="1:22" ht="36.950000000000003" customHeight="1">
      <c r="A52" s="143">
        <v>15</v>
      </c>
      <c r="B52" s="149" t="s">
        <v>99</v>
      </c>
      <c r="C52" s="138">
        <v>48901</v>
      </c>
      <c r="D52" s="138">
        <v>213765</v>
      </c>
      <c r="E52" s="138">
        <v>11662</v>
      </c>
      <c r="F52" s="138">
        <v>308015</v>
      </c>
      <c r="G52" s="138">
        <v>0</v>
      </c>
      <c r="H52" s="138">
        <v>0</v>
      </c>
      <c r="I52" s="138">
        <v>1435</v>
      </c>
      <c r="J52" s="138">
        <v>6097</v>
      </c>
      <c r="K52" s="138">
        <v>13626</v>
      </c>
      <c r="L52" s="138">
        <v>108636.79</v>
      </c>
      <c r="M52" s="138">
        <v>0</v>
      </c>
      <c r="N52" s="138">
        <v>0</v>
      </c>
      <c r="O52" s="138">
        <v>0</v>
      </c>
      <c r="P52" s="138">
        <v>0</v>
      </c>
      <c r="Q52" s="138">
        <v>42586</v>
      </c>
      <c r="R52" s="138">
        <v>9973</v>
      </c>
      <c r="S52" s="138">
        <v>118210</v>
      </c>
      <c r="T52" s="138">
        <v>646486.79</v>
      </c>
      <c r="U52" s="147">
        <v>21</v>
      </c>
      <c r="V52" s="146">
        <v>2619.0006400000002</v>
      </c>
    </row>
    <row r="53" spans="1:22" ht="36.950000000000003" customHeight="1">
      <c r="A53" s="143">
        <v>16</v>
      </c>
      <c r="B53" s="149" t="s">
        <v>98</v>
      </c>
      <c r="C53" s="138">
        <v>90717</v>
      </c>
      <c r="D53" s="138">
        <v>218248.49049900001</v>
      </c>
      <c r="E53" s="138">
        <v>14281</v>
      </c>
      <c r="F53" s="138">
        <v>208127.50957379999</v>
      </c>
      <c r="G53" s="138">
        <v>24</v>
      </c>
      <c r="H53" s="138">
        <v>2241.797</v>
      </c>
      <c r="I53" s="138">
        <v>71</v>
      </c>
      <c r="J53" s="138">
        <v>232.20100170000001</v>
      </c>
      <c r="K53" s="138">
        <v>6863</v>
      </c>
      <c r="L53" s="138">
        <v>65991.716995099996</v>
      </c>
      <c r="M53" s="138">
        <v>0</v>
      </c>
      <c r="N53" s="138">
        <v>0</v>
      </c>
      <c r="O53" s="138">
        <v>0</v>
      </c>
      <c r="P53" s="138">
        <v>0</v>
      </c>
      <c r="Q53" s="138">
        <v>31873</v>
      </c>
      <c r="R53" s="138">
        <v>41895.003202100001</v>
      </c>
      <c r="S53" s="138">
        <v>143829</v>
      </c>
      <c r="T53" s="138">
        <v>536736.71827169997</v>
      </c>
      <c r="U53" s="147">
        <v>74111</v>
      </c>
      <c r="V53" s="146">
        <v>122305.0859065</v>
      </c>
    </row>
    <row r="54" spans="1:22" ht="36.950000000000003" customHeight="1">
      <c r="A54" s="143">
        <v>17</v>
      </c>
      <c r="B54" s="149" t="s">
        <v>97</v>
      </c>
      <c r="C54" s="138">
        <v>59252</v>
      </c>
      <c r="D54" s="138">
        <v>118619.9160131</v>
      </c>
      <c r="E54" s="138">
        <v>4124</v>
      </c>
      <c r="F54" s="138">
        <v>131444.30092307701</v>
      </c>
      <c r="G54" s="138">
        <v>0</v>
      </c>
      <c r="H54" s="138">
        <v>0</v>
      </c>
      <c r="I54" s="138">
        <v>0</v>
      </c>
      <c r="J54" s="138">
        <v>0</v>
      </c>
      <c r="K54" s="138">
        <v>658</v>
      </c>
      <c r="L54" s="138">
        <v>2830.38</v>
      </c>
      <c r="M54" s="138">
        <v>0</v>
      </c>
      <c r="N54" s="138">
        <v>0</v>
      </c>
      <c r="O54" s="138">
        <v>0</v>
      </c>
      <c r="P54" s="138">
        <v>0</v>
      </c>
      <c r="Q54" s="138">
        <v>1401</v>
      </c>
      <c r="R54" s="138">
        <v>702.11525529999994</v>
      </c>
      <c r="S54" s="138">
        <v>65435</v>
      </c>
      <c r="T54" s="138">
        <v>253596.71219147701</v>
      </c>
      <c r="U54" s="147">
        <v>60042</v>
      </c>
      <c r="V54" s="146">
        <v>57843.1518259</v>
      </c>
    </row>
    <row r="55" spans="1:22" ht="36.950000000000003" customHeight="1">
      <c r="A55" s="140"/>
      <c r="B55" s="145" t="s">
        <v>11</v>
      </c>
      <c r="C55" s="138">
        <f t="shared" ref="C55:V55" si="2">SUM(C38:C54)</f>
        <v>744588</v>
      </c>
      <c r="D55" s="138">
        <f t="shared" si="2"/>
        <v>1533372.5800310599</v>
      </c>
      <c r="E55" s="138">
        <f t="shared" si="2"/>
        <v>475525</v>
      </c>
      <c r="F55" s="138">
        <f t="shared" si="2"/>
        <v>2025858.0425255687</v>
      </c>
      <c r="G55" s="138">
        <f t="shared" si="2"/>
        <v>63</v>
      </c>
      <c r="H55" s="138">
        <f t="shared" si="2"/>
        <v>18429.557000000001</v>
      </c>
      <c r="I55" s="138">
        <f t="shared" si="2"/>
        <v>8754</v>
      </c>
      <c r="J55" s="138">
        <f t="shared" si="2"/>
        <v>24059.682354</v>
      </c>
      <c r="K55" s="138">
        <f t="shared" si="2"/>
        <v>63541</v>
      </c>
      <c r="L55" s="138">
        <f t="shared" si="2"/>
        <v>442942.14364266011</v>
      </c>
      <c r="M55" s="138">
        <f t="shared" si="2"/>
        <v>14</v>
      </c>
      <c r="N55" s="138">
        <f t="shared" si="2"/>
        <v>637.09100000000001</v>
      </c>
      <c r="O55" s="138">
        <f t="shared" si="2"/>
        <v>98</v>
      </c>
      <c r="P55" s="138">
        <f t="shared" si="2"/>
        <v>6089.74</v>
      </c>
      <c r="Q55" s="138">
        <f t="shared" si="2"/>
        <v>105652</v>
      </c>
      <c r="R55" s="138">
        <f t="shared" si="2"/>
        <v>116917.42390258001</v>
      </c>
      <c r="S55" s="138">
        <f t="shared" si="2"/>
        <v>1398235</v>
      </c>
      <c r="T55" s="138">
        <f t="shared" si="2"/>
        <v>4168306.2604558696</v>
      </c>
      <c r="U55" s="138">
        <f t="shared" si="2"/>
        <v>866757</v>
      </c>
      <c r="V55" s="138">
        <f t="shared" si="2"/>
        <v>670058.45835047588</v>
      </c>
    </row>
    <row r="56" spans="1:22" ht="36.950000000000003" customHeight="1">
      <c r="A56" s="140" t="s">
        <v>10</v>
      </c>
      <c r="B56" s="145" t="s">
        <v>9</v>
      </c>
      <c r="C56" s="144"/>
      <c r="D56" s="138"/>
      <c r="E56" s="138"/>
      <c r="F56" s="138"/>
      <c r="G56" s="138"/>
      <c r="H56" s="138"/>
      <c r="I56" s="138"/>
      <c r="J56" s="138"/>
      <c r="K56" s="138"/>
      <c r="L56" s="138"/>
      <c r="M56" s="138"/>
      <c r="N56" s="138"/>
      <c r="O56" s="138"/>
      <c r="P56" s="138"/>
      <c r="Q56" s="138"/>
      <c r="R56" s="138"/>
      <c r="S56" s="138"/>
      <c r="T56" s="138"/>
      <c r="U56" s="147"/>
      <c r="V56" s="146"/>
    </row>
    <row r="57" spans="1:22" ht="36.950000000000003" customHeight="1">
      <c r="A57" s="140">
        <v>1</v>
      </c>
      <c r="B57" s="145" t="s">
        <v>96</v>
      </c>
      <c r="C57" s="141">
        <v>357309</v>
      </c>
      <c r="D57" s="141">
        <v>375796</v>
      </c>
      <c r="E57" s="141">
        <v>72365</v>
      </c>
      <c r="F57" s="141">
        <v>71221</v>
      </c>
      <c r="G57" s="141">
        <v>0</v>
      </c>
      <c r="H57" s="141">
        <v>0</v>
      </c>
      <c r="I57" s="141">
        <v>3859</v>
      </c>
      <c r="J57" s="141">
        <v>6874</v>
      </c>
      <c r="K57" s="141">
        <v>9671</v>
      </c>
      <c r="L57" s="141">
        <v>63190</v>
      </c>
      <c r="M57" s="141">
        <v>0</v>
      </c>
      <c r="N57" s="141">
        <v>0</v>
      </c>
      <c r="O57" s="141">
        <v>984</v>
      </c>
      <c r="P57" s="141">
        <v>225</v>
      </c>
      <c r="Q57" s="141">
        <v>9368</v>
      </c>
      <c r="R57" s="141">
        <v>3980</v>
      </c>
      <c r="S57" s="138">
        <v>453556</v>
      </c>
      <c r="T57" s="138">
        <v>521286</v>
      </c>
      <c r="U57" s="147">
        <v>190228</v>
      </c>
      <c r="V57" s="146">
        <v>134269</v>
      </c>
    </row>
    <row r="58" spans="1:22" ht="36.950000000000003" customHeight="1">
      <c r="A58" s="143">
        <v>2</v>
      </c>
      <c r="B58" s="142" t="s">
        <v>95</v>
      </c>
      <c r="C58" s="141">
        <v>868546</v>
      </c>
      <c r="D58" s="141">
        <v>1004226</v>
      </c>
      <c r="E58" s="141">
        <v>129175</v>
      </c>
      <c r="F58" s="141">
        <v>104739</v>
      </c>
      <c r="G58" s="141">
        <v>0</v>
      </c>
      <c r="H58" s="141">
        <v>0</v>
      </c>
      <c r="I58" s="141">
        <v>12067</v>
      </c>
      <c r="J58" s="141">
        <v>26360</v>
      </c>
      <c r="K58" s="141">
        <v>11891</v>
      </c>
      <c r="L58" s="141">
        <v>57070</v>
      </c>
      <c r="M58" s="141">
        <v>167</v>
      </c>
      <c r="N58" s="141">
        <v>1311</v>
      </c>
      <c r="O58" s="141">
        <v>4220</v>
      </c>
      <c r="P58" s="141">
        <v>775</v>
      </c>
      <c r="Q58" s="141">
        <v>16996</v>
      </c>
      <c r="R58" s="141">
        <v>31661</v>
      </c>
      <c r="S58" s="138">
        <v>1043062</v>
      </c>
      <c r="T58" s="138">
        <v>1226142</v>
      </c>
      <c r="U58" s="147">
        <v>828521</v>
      </c>
      <c r="V58" s="146">
        <v>702142</v>
      </c>
    </row>
    <row r="59" spans="1:22" ht="36.950000000000003" customHeight="1">
      <c r="A59" s="143">
        <v>3</v>
      </c>
      <c r="B59" s="142" t="s">
        <v>94</v>
      </c>
      <c r="C59" s="141">
        <v>408623</v>
      </c>
      <c r="D59" s="141">
        <v>675229.51</v>
      </c>
      <c r="E59" s="141">
        <v>98723</v>
      </c>
      <c r="F59" s="141">
        <v>141598.57</v>
      </c>
      <c r="G59" s="141">
        <v>0</v>
      </c>
      <c r="H59" s="141">
        <v>0</v>
      </c>
      <c r="I59" s="141">
        <v>10201</v>
      </c>
      <c r="J59" s="141">
        <v>20475.349999999999</v>
      </c>
      <c r="K59" s="141">
        <v>11682</v>
      </c>
      <c r="L59" s="141">
        <v>49809.54</v>
      </c>
      <c r="M59" s="141">
        <v>0</v>
      </c>
      <c r="N59" s="141">
        <v>0</v>
      </c>
      <c r="O59" s="141">
        <v>11109</v>
      </c>
      <c r="P59" s="141">
        <v>2391.39</v>
      </c>
      <c r="Q59" s="141">
        <v>55761</v>
      </c>
      <c r="R59" s="141">
        <v>17779.5</v>
      </c>
      <c r="S59" s="138">
        <v>596099</v>
      </c>
      <c r="T59" s="138">
        <v>907283.86</v>
      </c>
      <c r="U59" s="147">
        <v>323654</v>
      </c>
      <c r="V59" s="146">
        <v>387526.5</v>
      </c>
    </row>
    <row r="60" spans="1:22" ht="36.950000000000003" customHeight="1">
      <c r="A60" s="140"/>
      <c r="B60" s="145" t="s">
        <v>8</v>
      </c>
      <c r="C60" s="141">
        <f t="shared" ref="C60:V60" si="3">SUM(C57:C59)</f>
        <v>1634478</v>
      </c>
      <c r="D60" s="141">
        <f t="shared" si="3"/>
        <v>2055251.51</v>
      </c>
      <c r="E60" s="141">
        <f t="shared" si="3"/>
        <v>300263</v>
      </c>
      <c r="F60" s="141">
        <f t="shared" si="3"/>
        <v>317558.57</v>
      </c>
      <c r="G60" s="141">
        <f t="shared" si="3"/>
        <v>0</v>
      </c>
      <c r="H60" s="141">
        <f t="shared" si="3"/>
        <v>0</v>
      </c>
      <c r="I60" s="141">
        <f t="shared" si="3"/>
        <v>26127</v>
      </c>
      <c r="J60" s="141">
        <f t="shared" si="3"/>
        <v>53709.35</v>
      </c>
      <c r="K60" s="141">
        <f t="shared" si="3"/>
        <v>33244</v>
      </c>
      <c r="L60" s="141">
        <f t="shared" si="3"/>
        <v>170069.54</v>
      </c>
      <c r="M60" s="141">
        <f t="shared" si="3"/>
        <v>167</v>
      </c>
      <c r="N60" s="141">
        <f t="shared" si="3"/>
        <v>1311</v>
      </c>
      <c r="O60" s="141">
        <f t="shared" si="3"/>
        <v>16313</v>
      </c>
      <c r="P60" s="141">
        <f t="shared" si="3"/>
        <v>3391.39</v>
      </c>
      <c r="Q60" s="141">
        <f t="shared" si="3"/>
        <v>82125</v>
      </c>
      <c r="R60" s="141">
        <f t="shared" si="3"/>
        <v>53420.5</v>
      </c>
      <c r="S60" s="141">
        <f t="shared" si="3"/>
        <v>2092717</v>
      </c>
      <c r="T60" s="141">
        <f t="shared" si="3"/>
        <v>2654711.86</v>
      </c>
      <c r="U60" s="141">
        <f t="shared" si="3"/>
        <v>1342403</v>
      </c>
      <c r="V60" s="141">
        <f t="shared" si="3"/>
        <v>1223937.5</v>
      </c>
    </row>
    <row r="61" spans="1:22" ht="36.950000000000003" customHeight="1">
      <c r="A61" s="145" t="s">
        <v>7</v>
      </c>
      <c r="B61" s="148"/>
      <c r="C61" s="141">
        <f t="shared" ref="C61:V61" si="4">SUM(C12,C30,C55)</f>
        <v>4272096</v>
      </c>
      <c r="D61" s="141">
        <f t="shared" si="4"/>
        <v>8698391.6563286409</v>
      </c>
      <c r="E61" s="141">
        <f t="shared" si="4"/>
        <v>1249852</v>
      </c>
      <c r="F61" s="141">
        <f t="shared" si="4"/>
        <v>7233664.7177268062</v>
      </c>
      <c r="G61" s="141">
        <f t="shared" si="4"/>
        <v>1152</v>
      </c>
      <c r="H61" s="141">
        <f t="shared" si="4"/>
        <v>88717.127000000008</v>
      </c>
      <c r="I61" s="141">
        <f t="shared" si="4"/>
        <v>209412</v>
      </c>
      <c r="J61" s="141">
        <f t="shared" si="4"/>
        <v>499332.77522532002</v>
      </c>
      <c r="K61" s="141">
        <f t="shared" si="4"/>
        <v>357690</v>
      </c>
      <c r="L61" s="141">
        <f t="shared" si="4"/>
        <v>3283332.4109266601</v>
      </c>
      <c r="M61" s="141">
        <f t="shared" si="4"/>
        <v>628</v>
      </c>
      <c r="N61" s="141">
        <f t="shared" si="4"/>
        <v>21872.178625699999</v>
      </c>
      <c r="O61" s="141">
        <f t="shared" si="4"/>
        <v>1928</v>
      </c>
      <c r="P61" s="141">
        <f t="shared" si="4"/>
        <v>54962.96</v>
      </c>
      <c r="Q61" s="141">
        <f t="shared" si="4"/>
        <v>163520</v>
      </c>
      <c r="R61" s="141">
        <f t="shared" si="4"/>
        <v>397535.63541298005</v>
      </c>
      <c r="S61" s="141">
        <f t="shared" si="4"/>
        <v>6256278</v>
      </c>
      <c r="T61" s="141">
        <f t="shared" si="4"/>
        <v>20277809.46124611</v>
      </c>
      <c r="U61" s="141">
        <f t="shared" si="4"/>
        <v>3550485</v>
      </c>
      <c r="V61" s="141">
        <f t="shared" si="4"/>
        <v>6878116.329512476</v>
      </c>
    </row>
    <row r="62" spans="1:22" ht="36.950000000000003" customHeight="1">
      <c r="A62" s="145" t="s">
        <v>93</v>
      </c>
      <c r="B62" s="145"/>
      <c r="C62" s="141">
        <f t="shared" ref="C62:V62" si="5">SUM(C60,C61)</f>
        <v>5906574</v>
      </c>
      <c r="D62" s="141">
        <f t="shared" si="5"/>
        <v>10753643.166328641</v>
      </c>
      <c r="E62" s="141">
        <f t="shared" si="5"/>
        <v>1550115</v>
      </c>
      <c r="F62" s="141">
        <f t="shared" si="5"/>
        <v>7551223.2877268065</v>
      </c>
      <c r="G62" s="141">
        <f t="shared" si="5"/>
        <v>1152</v>
      </c>
      <c r="H62" s="141">
        <f t="shared" si="5"/>
        <v>88717.127000000008</v>
      </c>
      <c r="I62" s="141">
        <f t="shared" si="5"/>
        <v>235539</v>
      </c>
      <c r="J62" s="141">
        <f t="shared" si="5"/>
        <v>553042.12522531999</v>
      </c>
      <c r="K62" s="141">
        <f t="shared" si="5"/>
        <v>390934</v>
      </c>
      <c r="L62" s="141">
        <f t="shared" si="5"/>
        <v>3453401.9509266601</v>
      </c>
      <c r="M62" s="141">
        <f t="shared" si="5"/>
        <v>795</v>
      </c>
      <c r="N62" s="141">
        <f t="shared" si="5"/>
        <v>23183.178625699999</v>
      </c>
      <c r="O62" s="141">
        <f t="shared" si="5"/>
        <v>18241</v>
      </c>
      <c r="P62" s="141">
        <f t="shared" si="5"/>
        <v>58354.35</v>
      </c>
      <c r="Q62" s="141">
        <f t="shared" si="5"/>
        <v>245645</v>
      </c>
      <c r="R62" s="141">
        <f t="shared" si="5"/>
        <v>450956.13541298005</v>
      </c>
      <c r="S62" s="141">
        <f t="shared" si="5"/>
        <v>8348995</v>
      </c>
      <c r="T62" s="141">
        <f t="shared" si="5"/>
        <v>22932521.32124611</v>
      </c>
      <c r="U62" s="141">
        <f t="shared" si="5"/>
        <v>4892888</v>
      </c>
      <c r="V62" s="141">
        <f t="shared" si="5"/>
        <v>8102053.829512476</v>
      </c>
    </row>
    <row r="63" spans="1:22" ht="36.950000000000003" customHeight="1">
      <c r="A63" s="140" t="s">
        <v>5</v>
      </c>
      <c r="B63" s="145" t="s">
        <v>4</v>
      </c>
      <c r="C63" s="144"/>
      <c r="D63" s="138"/>
      <c r="E63" s="138"/>
      <c r="F63" s="138"/>
      <c r="G63" s="138"/>
      <c r="H63" s="138"/>
      <c r="I63" s="138"/>
      <c r="J63" s="138"/>
      <c r="K63" s="138"/>
      <c r="L63" s="138"/>
      <c r="M63" s="138"/>
      <c r="N63" s="138"/>
      <c r="O63" s="138"/>
      <c r="P63" s="138"/>
      <c r="Q63" s="138"/>
      <c r="R63" s="138"/>
      <c r="S63" s="138"/>
      <c r="T63" s="138"/>
      <c r="U63" s="147"/>
      <c r="V63" s="146"/>
    </row>
    <row r="64" spans="1:22" ht="36.950000000000003" customHeight="1">
      <c r="A64" s="143">
        <v>1</v>
      </c>
      <c r="B64" s="142" t="s">
        <v>92</v>
      </c>
      <c r="C64" s="141">
        <v>309482</v>
      </c>
      <c r="D64" s="141">
        <v>181901.21</v>
      </c>
      <c r="E64" s="141">
        <v>0</v>
      </c>
      <c r="F64" s="141">
        <v>0</v>
      </c>
      <c r="G64" s="141">
        <v>0</v>
      </c>
      <c r="H64" s="141">
        <v>0</v>
      </c>
      <c r="I64" s="141">
        <v>0</v>
      </c>
      <c r="J64" s="141">
        <v>0</v>
      </c>
      <c r="K64" s="141">
        <v>0</v>
      </c>
      <c r="L64" s="141">
        <v>0</v>
      </c>
      <c r="M64" s="141">
        <v>0</v>
      </c>
      <c r="N64" s="141">
        <v>0</v>
      </c>
      <c r="O64" s="141">
        <v>0</v>
      </c>
      <c r="P64" s="141">
        <v>0</v>
      </c>
      <c r="Q64" s="141">
        <v>0</v>
      </c>
      <c r="R64" s="141">
        <v>0</v>
      </c>
      <c r="S64" s="138">
        <v>309482</v>
      </c>
      <c r="T64" s="138">
        <v>181901.21</v>
      </c>
      <c r="U64" s="147">
        <v>0</v>
      </c>
      <c r="V64" s="146">
        <v>0</v>
      </c>
    </row>
    <row r="65" spans="1:22" ht="36.950000000000003" customHeight="1">
      <c r="A65" s="143">
        <v>2</v>
      </c>
      <c r="B65" s="142" t="s">
        <v>91</v>
      </c>
      <c r="C65" s="141">
        <v>2270798</v>
      </c>
      <c r="D65" s="141">
        <v>1226200.26</v>
      </c>
      <c r="E65" s="141">
        <v>0</v>
      </c>
      <c r="F65" s="141">
        <v>0</v>
      </c>
      <c r="G65" s="141">
        <v>0</v>
      </c>
      <c r="H65" s="141">
        <v>0</v>
      </c>
      <c r="I65" s="141">
        <v>0</v>
      </c>
      <c r="J65" s="141">
        <v>0</v>
      </c>
      <c r="K65" s="141">
        <v>0</v>
      </c>
      <c r="L65" s="141">
        <v>0</v>
      </c>
      <c r="M65" s="141">
        <v>0</v>
      </c>
      <c r="N65" s="141">
        <v>0</v>
      </c>
      <c r="O65" s="141">
        <v>0</v>
      </c>
      <c r="P65" s="141">
        <v>0</v>
      </c>
      <c r="Q65" s="141">
        <v>0</v>
      </c>
      <c r="R65" s="141">
        <v>0</v>
      </c>
      <c r="S65" s="138">
        <v>2270798</v>
      </c>
      <c r="T65" s="138">
        <v>1226200.26</v>
      </c>
      <c r="U65" s="147">
        <v>2028123</v>
      </c>
      <c r="V65" s="146">
        <v>1024663.00078</v>
      </c>
    </row>
    <row r="66" spans="1:22" ht="36.950000000000003" customHeight="1">
      <c r="A66" s="143">
        <v>3</v>
      </c>
      <c r="B66" s="142" t="s">
        <v>90</v>
      </c>
      <c r="C66" s="141">
        <v>0</v>
      </c>
      <c r="D66" s="141">
        <v>0</v>
      </c>
      <c r="E66" s="141">
        <v>0</v>
      </c>
      <c r="F66" s="141">
        <v>0</v>
      </c>
      <c r="G66" s="141">
        <v>0</v>
      </c>
      <c r="H66" s="141">
        <v>0</v>
      </c>
      <c r="I66" s="141">
        <v>0</v>
      </c>
      <c r="J66" s="141">
        <v>0</v>
      </c>
      <c r="K66" s="141">
        <v>0</v>
      </c>
      <c r="L66" s="141">
        <v>0</v>
      </c>
      <c r="M66" s="141">
        <v>0</v>
      </c>
      <c r="N66" s="141">
        <v>0</v>
      </c>
      <c r="O66" s="141">
        <v>0</v>
      </c>
      <c r="P66" s="141">
        <v>0</v>
      </c>
      <c r="Q66" s="141">
        <v>0</v>
      </c>
      <c r="R66" s="141">
        <v>0</v>
      </c>
      <c r="S66" s="138">
        <v>0</v>
      </c>
      <c r="T66" s="138">
        <v>0</v>
      </c>
      <c r="U66" s="147">
        <v>0</v>
      </c>
      <c r="V66" s="146">
        <v>0</v>
      </c>
    </row>
    <row r="67" spans="1:22" ht="36.950000000000003" customHeight="1">
      <c r="A67" s="140"/>
      <c r="B67" s="145" t="s">
        <v>3</v>
      </c>
      <c r="C67" s="141">
        <f t="shared" ref="C67:V67" si="6">SUM(C64:C66)</f>
        <v>2580280</v>
      </c>
      <c r="D67" s="141">
        <f t="shared" si="6"/>
        <v>1408101.47</v>
      </c>
      <c r="E67" s="141">
        <f t="shared" si="6"/>
        <v>0</v>
      </c>
      <c r="F67" s="141">
        <f t="shared" si="6"/>
        <v>0</v>
      </c>
      <c r="G67" s="141">
        <f t="shared" si="6"/>
        <v>0</v>
      </c>
      <c r="H67" s="141">
        <f t="shared" si="6"/>
        <v>0</v>
      </c>
      <c r="I67" s="141">
        <f t="shared" si="6"/>
        <v>0</v>
      </c>
      <c r="J67" s="141">
        <f t="shared" si="6"/>
        <v>0</v>
      </c>
      <c r="K67" s="141">
        <f t="shared" si="6"/>
        <v>0</v>
      </c>
      <c r="L67" s="141">
        <f t="shared" si="6"/>
        <v>0</v>
      </c>
      <c r="M67" s="141">
        <f t="shared" si="6"/>
        <v>0</v>
      </c>
      <c r="N67" s="141">
        <f t="shared" si="6"/>
        <v>0</v>
      </c>
      <c r="O67" s="141">
        <f t="shared" si="6"/>
        <v>0</v>
      </c>
      <c r="P67" s="141">
        <f t="shared" si="6"/>
        <v>0</v>
      </c>
      <c r="Q67" s="141">
        <f t="shared" si="6"/>
        <v>0</v>
      </c>
      <c r="R67" s="141">
        <f t="shared" si="6"/>
        <v>0</v>
      </c>
      <c r="S67" s="141">
        <f t="shared" si="6"/>
        <v>2580280</v>
      </c>
      <c r="T67" s="141">
        <f t="shared" si="6"/>
        <v>1408101.47</v>
      </c>
      <c r="U67" s="141">
        <f t="shared" si="6"/>
        <v>2028123</v>
      </c>
      <c r="V67" s="141">
        <f t="shared" si="6"/>
        <v>1024663.00078</v>
      </c>
    </row>
    <row r="68" spans="1:22" ht="36.950000000000003" customHeight="1">
      <c r="A68" s="143" t="s">
        <v>2</v>
      </c>
      <c r="B68" s="142" t="s">
        <v>89</v>
      </c>
      <c r="C68" s="144">
        <v>0</v>
      </c>
      <c r="D68" s="144">
        <v>0</v>
      </c>
      <c r="E68" s="144">
        <v>4823</v>
      </c>
      <c r="F68" s="144">
        <v>140592.22</v>
      </c>
      <c r="G68" s="144">
        <v>0</v>
      </c>
      <c r="H68" s="144">
        <v>0</v>
      </c>
      <c r="I68" s="144">
        <v>0</v>
      </c>
      <c r="J68" s="144">
        <v>0</v>
      </c>
      <c r="K68" s="144">
        <v>0</v>
      </c>
      <c r="L68" s="144">
        <v>0</v>
      </c>
      <c r="M68" s="144">
        <v>0</v>
      </c>
      <c r="N68" s="144">
        <v>0</v>
      </c>
      <c r="O68" s="144">
        <v>0</v>
      </c>
      <c r="P68" s="144">
        <v>0</v>
      </c>
      <c r="Q68" s="144">
        <v>299</v>
      </c>
      <c r="R68" s="144">
        <v>17295.66</v>
      </c>
      <c r="S68" s="144">
        <v>5122</v>
      </c>
      <c r="T68" s="144">
        <v>157887.88</v>
      </c>
      <c r="U68" s="144">
        <v>0</v>
      </c>
      <c r="V68" s="141">
        <v>0</v>
      </c>
    </row>
    <row r="69" spans="1:22" ht="36.950000000000003" customHeight="1">
      <c r="A69" s="143"/>
      <c r="B69" s="142" t="s">
        <v>1</v>
      </c>
      <c r="C69" s="144">
        <f t="shared" ref="C69:V69" si="7">SUM(C68)</f>
        <v>0</v>
      </c>
      <c r="D69" s="144">
        <f t="shared" si="7"/>
        <v>0</v>
      </c>
      <c r="E69" s="144">
        <f t="shared" si="7"/>
        <v>4823</v>
      </c>
      <c r="F69" s="144">
        <f t="shared" si="7"/>
        <v>140592.22</v>
      </c>
      <c r="G69" s="144">
        <f t="shared" si="7"/>
        <v>0</v>
      </c>
      <c r="H69" s="144">
        <f t="shared" si="7"/>
        <v>0</v>
      </c>
      <c r="I69" s="144">
        <f t="shared" si="7"/>
        <v>0</v>
      </c>
      <c r="J69" s="144">
        <f t="shared" si="7"/>
        <v>0</v>
      </c>
      <c r="K69" s="144">
        <f t="shared" si="7"/>
        <v>0</v>
      </c>
      <c r="L69" s="144">
        <f t="shared" si="7"/>
        <v>0</v>
      </c>
      <c r="M69" s="144">
        <f t="shared" si="7"/>
        <v>0</v>
      </c>
      <c r="N69" s="144">
        <f t="shared" si="7"/>
        <v>0</v>
      </c>
      <c r="O69" s="144">
        <f t="shared" si="7"/>
        <v>0</v>
      </c>
      <c r="P69" s="144">
        <f t="shared" si="7"/>
        <v>0</v>
      </c>
      <c r="Q69" s="144">
        <f t="shared" si="7"/>
        <v>299</v>
      </c>
      <c r="R69" s="144">
        <f t="shared" si="7"/>
        <v>17295.66</v>
      </c>
      <c r="S69" s="144">
        <f t="shared" si="7"/>
        <v>5122</v>
      </c>
      <c r="T69" s="144">
        <f t="shared" si="7"/>
        <v>157887.88</v>
      </c>
      <c r="U69" s="144">
        <f t="shared" si="7"/>
        <v>0</v>
      </c>
      <c r="V69" s="141">
        <f t="shared" si="7"/>
        <v>0</v>
      </c>
    </row>
    <row r="70" spans="1:22" ht="36.950000000000003" customHeight="1">
      <c r="A70" s="143"/>
      <c r="B70" s="142" t="s">
        <v>0</v>
      </c>
      <c r="C70" s="141">
        <f t="shared" ref="C70:V70" si="8">SUM(C62,C67,C69)</f>
        <v>8486854</v>
      </c>
      <c r="D70" s="141">
        <f t="shared" si="8"/>
        <v>12161744.636328641</v>
      </c>
      <c r="E70" s="141">
        <f t="shared" si="8"/>
        <v>1554938</v>
      </c>
      <c r="F70" s="141">
        <f t="shared" si="8"/>
        <v>7691815.5077268062</v>
      </c>
      <c r="G70" s="141">
        <f t="shared" si="8"/>
        <v>1152</v>
      </c>
      <c r="H70" s="141">
        <f t="shared" si="8"/>
        <v>88717.127000000008</v>
      </c>
      <c r="I70" s="141">
        <f t="shared" si="8"/>
        <v>235539</v>
      </c>
      <c r="J70" s="141">
        <f t="shared" si="8"/>
        <v>553042.12522531999</v>
      </c>
      <c r="K70" s="141">
        <f t="shared" si="8"/>
        <v>390934</v>
      </c>
      <c r="L70" s="141">
        <f t="shared" si="8"/>
        <v>3453401.9509266601</v>
      </c>
      <c r="M70" s="141">
        <f t="shared" si="8"/>
        <v>795</v>
      </c>
      <c r="N70" s="141">
        <f t="shared" si="8"/>
        <v>23183.178625699999</v>
      </c>
      <c r="O70" s="141">
        <f t="shared" si="8"/>
        <v>18241</v>
      </c>
      <c r="P70" s="141">
        <f t="shared" si="8"/>
        <v>58354.35</v>
      </c>
      <c r="Q70" s="141">
        <f t="shared" si="8"/>
        <v>245944</v>
      </c>
      <c r="R70" s="141">
        <f t="shared" si="8"/>
        <v>468251.79541298002</v>
      </c>
      <c r="S70" s="141">
        <f t="shared" si="8"/>
        <v>10934397</v>
      </c>
      <c r="T70" s="141">
        <f t="shared" si="8"/>
        <v>24498510.671246108</v>
      </c>
      <c r="U70" s="141">
        <f t="shared" si="8"/>
        <v>6921011</v>
      </c>
      <c r="V70" s="141">
        <f t="shared" si="8"/>
        <v>9126716.8302924763</v>
      </c>
    </row>
    <row r="71" spans="1:22" ht="27" customHeight="1">
      <c r="A71" s="140"/>
      <c r="B71" s="139"/>
      <c r="C71" s="138"/>
      <c r="D71" s="138"/>
      <c r="E71" s="138"/>
      <c r="F71" s="138"/>
      <c r="G71" s="138"/>
      <c r="H71" s="138"/>
      <c r="I71" s="138"/>
      <c r="J71" s="138"/>
      <c r="K71" s="138"/>
      <c r="L71" s="138"/>
      <c r="M71" s="138"/>
      <c r="N71" s="138"/>
      <c r="O71" s="138"/>
      <c r="P71" s="138"/>
      <c r="Q71" s="138"/>
      <c r="R71" s="138"/>
      <c r="S71" s="138"/>
      <c r="T71" s="138"/>
    </row>
  </sheetData>
  <mergeCells count="29">
    <mergeCell ref="G35:H35"/>
    <mergeCell ref="M35:N35"/>
    <mergeCell ref="O35:P35"/>
    <mergeCell ref="A1:T1"/>
    <mergeCell ref="A2:T2"/>
    <mergeCell ref="A3:T3"/>
    <mergeCell ref="S4:T4"/>
    <mergeCell ref="B4:B5"/>
    <mergeCell ref="C4:D4"/>
    <mergeCell ref="E4:F4"/>
    <mergeCell ref="I4:J4"/>
    <mergeCell ref="K4:L4"/>
    <mergeCell ref="G4:H4"/>
    <mergeCell ref="U4:V4"/>
    <mergeCell ref="U35:V35"/>
    <mergeCell ref="Q4:R4"/>
    <mergeCell ref="M4:N4"/>
    <mergeCell ref="O4:P4"/>
    <mergeCell ref="S35:T35"/>
    <mergeCell ref="A31:T31"/>
    <mergeCell ref="A32:T32"/>
    <mergeCell ref="A33:T33"/>
    <mergeCell ref="A13:B13"/>
    <mergeCell ref="B35:B36"/>
    <mergeCell ref="C35:D35"/>
    <mergeCell ref="E35:F35"/>
    <mergeCell ref="I35:J35"/>
    <mergeCell ref="K35:L35"/>
    <mergeCell ref="Q35:R35"/>
  </mergeCells>
  <pageMargins left="0.70866141732283472" right="0.43307086614173229" top="1.2598425196850394" bottom="0.19685039370078741" header="0.31496062992125984" footer="0.31496062992125984"/>
  <pageSetup paperSize="9" scale="29" orientation="landscape" horizontalDpi="4294967293" r:id="rId1"/>
  <rowBreaks count="1" manualBreakCount="1">
    <brk id="30" max="1048575" man="1"/>
  </rowBreaks>
</worksheet>
</file>

<file path=xl/worksheets/sheet7.xml><?xml version="1.0" encoding="utf-8"?>
<worksheet xmlns="http://schemas.openxmlformats.org/spreadsheetml/2006/main" xmlns:r="http://schemas.openxmlformats.org/officeDocument/2006/relationships">
  <dimension ref="A1:AD76"/>
  <sheetViews>
    <sheetView view="pageBreakPreview" zoomScale="55" zoomScaleSheetLayoutView="55" workbookViewId="0">
      <pane xSplit="2" ySplit="8" topLeftCell="C9" activePane="bottomRight" state="frozen"/>
      <selection activeCell="P71" sqref="P71"/>
      <selection pane="topRight" activeCell="P71" sqref="P71"/>
      <selection pane="bottomLeft" activeCell="P71" sqref="P71"/>
      <selection pane="bottomRight" activeCell="A3" sqref="A3:AC3"/>
    </sheetView>
  </sheetViews>
  <sheetFormatPr defaultRowHeight="20.25"/>
  <cols>
    <col min="1" max="1" width="11.5703125" style="154" bestFit="1" customWidth="1"/>
    <col min="2" max="2" width="37.140625" style="154" customWidth="1"/>
    <col min="3" max="3" width="17.5703125" style="154" customWidth="1"/>
    <col min="4" max="4" width="17.85546875" style="154" customWidth="1"/>
    <col min="5" max="5" width="16.7109375" style="154" customWidth="1"/>
    <col min="6" max="6" width="16.85546875" style="154" customWidth="1"/>
    <col min="7" max="7" width="18.140625" style="154" customWidth="1"/>
    <col min="8" max="8" width="18.85546875" style="154" customWidth="1"/>
    <col min="9" max="9" width="16" style="154" customWidth="1"/>
    <col min="10" max="10" width="16.85546875" style="154" customWidth="1"/>
    <col min="11" max="11" width="15.5703125" style="154" customWidth="1"/>
    <col min="12" max="12" width="16.28515625" style="154" customWidth="1"/>
    <col min="13" max="13" width="15.140625" style="154" customWidth="1"/>
    <col min="14" max="14" width="16" style="154" customWidth="1"/>
    <col min="15" max="15" width="17.85546875" style="154" customWidth="1"/>
    <col min="16" max="16" width="18.42578125" style="154" customWidth="1"/>
    <col min="17" max="17" width="17" style="154" customWidth="1"/>
    <col min="18" max="18" width="15.5703125" style="154" customWidth="1"/>
    <col min="19" max="19" width="13.85546875" style="154" customWidth="1"/>
    <col min="20" max="20" width="14.140625" style="154" customWidth="1"/>
    <col min="21" max="21" width="15.28515625" style="154" customWidth="1"/>
    <col min="22" max="22" width="13.85546875" style="154" customWidth="1"/>
    <col min="23" max="23" width="14.5703125" style="154" customWidth="1"/>
    <col min="24" max="24" width="17.42578125" style="154" customWidth="1"/>
    <col min="25" max="25" width="19.42578125" style="154" customWidth="1"/>
    <col min="26" max="26" width="17.42578125" style="154" customWidth="1"/>
    <col min="27" max="27" width="19.7109375" style="154" customWidth="1"/>
    <col min="28" max="28" width="17.7109375" style="154" customWidth="1"/>
    <col min="29" max="29" width="20.42578125" style="154" customWidth="1"/>
    <col min="30" max="30" width="11.42578125" style="154" customWidth="1"/>
    <col min="31" max="16384" width="9.140625" style="154"/>
  </cols>
  <sheetData>
    <row r="1" spans="1:29" s="174" customFormat="1" ht="30">
      <c r="A1" s="398" t="s">
        <v>36</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175"/>
      <c r="AB1" s="175"/>
      <c r="AC1" s="175"/>
    </row>
    <row r="2" spans="1:29" s="174" customFormat="1" ht="30">
      <c r="A2" s="398" t="s">
        <v>153</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175"/>
      <c r="AB2" s="175"/>
      <c r="AC2" s="175"/>
    </row>
    <row r="3" spans="1:29" s="174" customFormat="1" ht="39.75" customHeight="1" thickBot="1">
      <c r="A3" s="402" t="s">
        <v>152</v>
      </c>
      <c r="B3" s="403"/>
      <c r="C3" s="398"/>
      <c r="D3" s="398"/>
      <c r="E3" s="398"/>
      <c r="F3" s="403"/>
      <c r="G3" s="403"/>
      <c r="H3" s="403"/>
      <c r="I3" s="403"/>
      <c r="J3" s="403"/>
      <c r="K3" s="403"/>
      <c r="L3" s="403"/>
      <c r="M3" s="403"/>
      <c r="N3" s="403"/>
      <c r="O3" s="403"/>
      <c r="P3" s="403"/>
      <c r="Q3" s="403"/>
      <c r="R3" s="403"/>
      <c r="S3" s="403"/>
      <c r="T3" s="403"/>
      <c r="U3" s="403"/>
      <c r="V3" s="403"/>
      <c r="W3" s="403"/>
      <c r="X3" s="403"/>
      <c r="Y3" s="403"/>
      <c r="Z3" s="403"/>
      <c r="AA3" s="403"/>
      <c r="AB3" s="403"/>
      <c r="AC3" s="403"/>
    </row>
    <row r="4" spans="1:29" ht="15.75" customHeight="1">
      <c r="A4" s="399" t="s">
        <v>67</v>
      </c>
      <c r="B4" s="400" t="s">
        <v>28</v>
      </c>
      <c r="C4" s="426" t="s">
        <v>122</v>
      </c>
      <c r="D4" s="427"/>
      <c r="E4" s="428"/>
      <c r="F4" s="410" t="s">
        <v>121</v>
      </c>
      <c r="G4" s="411"/>
      <c r="H4" s="412"/>
      <c r="I4" s="415" t="s">
        <v>120</v>
      </c>
      <c r="J4" s="411"/>
      <c r="K4" s="412"/>
      <c r="L4" s="384" t="s">
        <v>119</v>
      </c>
      <c r="M4" s="384"/>
      <c r="N4" s="401"/>
      <c r="O4" s="384" t="s">
        <v>118</v>
      </c>
      <c r="P4" s="384"/>
      <c r="Q4" s="384"/>
      <c r="R4" s="419" t="s">
        <v>117</v>
      </c>
      <c r="S4" s="420"/>
      <c r="T4" s="421"/>
      <c r="U4" s="419" t="s">
        <v>116</v>
      </c>
      <c r="V4" s="420"/>
      <c r="W4" s="421"/>
      <c r="X4" s="384" t="s">
        <v>115</v>
      </c>
      <c r="Y4" s="384"/>
      <c r="Z4" s="384"/>
      <c r="AA4" s="384" t="s">
        <v>149</v>
      </c>
      <c r="AB4" s="384"/>
      <c r="AC4" s="384"/>
    </row>
    <row r="5" spans="1:29" ht="28.5" customHeight="1" thickBot="1">
      <c r="A5" s="399"/>
      <c r="B5" s="400"/>
      <c r="C5" s="429"/>
      <c r="D5" s="430"/>
      <c r="E5" s="431"/>
      <c r="F5" s="413"/>
      <c r="G5" s="413"/>
      <c r="H5" s="414"/>
      <c r="I5" s="416"/>
      <c r="J5" s="413"/>
      <c r="K5" s="414"/>
      <c r="L5" s="401"/>
      <c r="M5" s="401"/>
      <c r="N5" s="401"/>
      <c r="O5" s="384"/>
      <c r="P5" s="384"/>
      <c r="Q5" s="384"/>
      <c r="R5" s="422"/>
      <c r="S5" s="423"/>
      <c r="T5" s="424"/>
      <c r="U5" s="422"/>
      <c r="V5" s="423"/>
      <c r="W5" s="424"/>
      <c r="X5" s="384"/>
      <c r="Y5" s="384"/>
      <c r="Z5" s="384"/>
      <c r="AA5" s="384"/>
      <c r="AB5" s="384"/>
      <c r="AC5" s="384"/>
    </row>
    <row r="6" spans="1:29">
      <c r="A6" s="399"/>
      <c r="B6" s="384"/>
      <c r="C6" s="418" t="s">
        <v>148</v>
      </c>
      <c r="D6" s="425" t="s">
        <v>147</v>
      </c>
      <c r="E6" s="425"/>
      <c r="F6" s="384" t="s">
        <v>148</v>
      </c>
      <c r="G6" s="383" t="s">
        <v>147</v>
      </c>
      <c r="H6" s="383"/>
      <c r="I6" s="384" t="s">
        <v>148</v>
      </c>
      <c r="J6" s="383" t="s">
        <v>147</v>
      </c>
      <c r="K6" s="383"/>
      <c r="L6" s="384" t="s">
        <v>148</v>
      </c>
      <c r="M6" s="383" t="s">
        <v>147</v>
      </c>
      <c r="N6" s="383"/>
      <c r="O6" s="384" t="s">
        <v>148</v>
      </c>
      <c r="P6" s="383" t="s">
        <v>147</v>
      </c>
      <c r="Q6" s="383"/>
      <c r="R6" s="384" t="s">
        <v>148</v>
      </c>
      <c r="S6" s="383" t="s">
        <v>147</v>
      </c>
      <c r="T6" s="383"/>
      <c r="U6" s="384" t="s">
        <v>148</v>
      </c>
      <c r="V6" s="383" t="s">
        <v>147</v>
      </c>
      <c r="W6" s="383"/>
      <c r="X6" s="384" t="s">
        <v>148</v>
      </c>
      <c r="Y6" s="383" t="s">
        <v>147</v>
      </c>
      <c r="Z6" s="383"/>
      <c r="AA6" s="384" t="s">
        <v>148</v>
      </c>
      <c r="AB6" s="383" t="s">
        <v>147</v>
      </c>
      <c r="AC6" s="383"/>
    </row>
    <row r="7" spans="1:29" ht="55.5" customHeight="1">
      <c r="A7" s="399"/>
      <c r="B7" s="384"/>
      <c r="C7" s="384"/>
      <c r="D7" s="173" t="s">
        <v>146</v>
      </c>
      <c r="E7" s="173" t="s">
        <v>145</v>
      </c>
      <c r="F7" s="384"/>
      <c r="G7" s="173" t="s">
        <v>146</v>
      </c>
      <c r="H7" s="173" t="s">
        <v>145</v>
      </c>
      <c r="I7" s="384"/>
      <c r="J7" s="173" t="s">
        <v>146</v>
      </c>
      <c r="K7" s="173" t="s">
        <v>145</v>
      </c>
      <c r="L7" s="384"/>
      <c r="M7" s="173" t="s">
        <v>146</v>
      </c>
      <c r="N7" s="173" t="s">
        <v>145</v>
      </c>
      <c r="O7" s="384"/>
      <c r="P7" s="173" t="s">
        <v>146</v>
      </c>
      <c r="Q7" s="173" t="s">
        <v>145</v>
      </c>
      <c r="R7" s="384"/>
      <c r="S7" s="173" t="s">
        <v>146</v>
      </c>
      <c r="T7" s="173" t="s">
        <v>145</v>
      </c>
      <c r="U7" s="384"/>
      <c r="V7" s="173" t="s">
        <v>146</v>
      </c>
      <c r="W7" s="173" t="s">
        <v>145</v>
      </c>
      <c r="X7" s="384"/>
      <c r="Y7" s="173" t="s">
        <v>146</v>
      </c>
      <c r="Z7" s="173" t="s">
        <v>145</v>
      </c>
      <c r="AA7" s="384"/>
      <c r="AB7" s="173" t="s">
        <v>146</v>
      </c>
      <c r="AC7" s="173" t="s">
        <v>145</v>
      </c>
    </row>
    <row r="8" spans="1:29" ht="33.75" customHeight="1">
      <c r="A8" s="172" t="s">
        <v>41</v>
      </c>
      <c r="B8" s="171" t="s">
        <v>40</v>
      </c>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row>
    <row r="9" spans="1:29" ht="44.1" customHeight="1">
      <c r="A9" s="169">
        <v>1</v>
      </c>
      <c r="B9" s="150" t="s">
        <v>144</v>
      </c>
      <c r="C9" s="157">
        <v>995531.310299</v>
      </c>
      <c r="D9" s="157">
        <v>212001</v>
      </c>
      <c r="E9" s="157">
        <v>773097</v>
      </c>
      <c r="F9" s="157">
        <v>534795.08116490999</v>
      </c>
      <c r="G9" s="157">
        <v>54608</v>
      </c>
      <c r="H9" s="157">
        <v>139042</v>
      </c>
      <c r="I9" s="157">
        <v>20702.73</v>
      </c>
      <c r="J9" s="157">
        <v>0</v>
      </c>
      <c r="K9" s="157">
        <v>0</v>
      </c>
      <c r="L9" s="157">
        <v>57699.912972760001</v>
      </c>
      <c r="M9" s="157">
        <v>3838</v>
      </c>
      <c r="N9" s="157">
        <v>17059</v>
      </c>
      <c r="O9" s="157">
        <v>171786.23488450001</v>
      </c>
      <c r="P9" s="157">
        <v>14662</v>
      </c>
      <c r="Q9" s="157">
        <v>38203</v>
      </c>
      <c r="R9" s="157">
        <v>13660.506712</v>
      </c>
      <c r="S9" s="157">
        <v>0</v>
      </c>
      <c r="T9" s="157">
        <v>0</v>
      </c>
      <c r="U9" s="157">
        <v>21773.470997500001</v>
      </c>
      <c r="V9" s="157">
        <v>0</v>
      </c>
      <c r="W9" s="157">
        <v>0</v>
      </c>
      <c r="X9" s="157">
        <v>148444.29380000001</v>
      </c>
      <c r="Y9" s="157">
        <v>210</v>
      </c>
      <c r="Z9" s="157">
        <v>685</v>
      </c>
      <c r="AA9" s="157">
        <v>1964393.5408306699</v>
      </c>
      <c r="AB9" s="157">
        <f t="shared" ref="AB9:AC13" si="0">SUM(D9+G9+J9+M9+P9+S9+V9+Y9)</f>
        <v>285319</v>
      </c>
      <c r="AC9" s="157">
        <f t="shared" si="0"/>
        <v>968086</v>
      </c>
    </row>
    <row r="10" spans="1:29" ht="44.1" customHeight="1">
      <c r="A10" s="169">
        <v>2</v>
      </c>
      <c r="B10" s="150" t="s">
        <v>143</v>
      </c>
      <c r="C10" s="157">
        <v>490106.07699999999</v>
      </c>
      <c r="D10" s="157">
        <v>79468</v>
      </c>
      <c r="E10" s="157">
        <v>273507</v>
      </c>
      <c r="F10" s="157">
        <v>158218.649</v>
      </c>
      <c r="G10" s="157">
        <v>12190.46</v>
      </c>
      <c r="H10" s="157">
        <v>135497.46</v>
      </c>
      <c r="I10" s="157">
        <v>7393.53</v>
      </c>
      <c r="J10" s="157">
        <v>2932</v>
      </c>
      <c r="K10" s="157">
        <v>17382</v>
      </c>
      <c r="L10" s="157">
        <v>24815.97</v>
      </c>
      <c r="M10" s="157">
        <v>74</v>
      </c>
      <c r="N10" s="157">
        <v>2577</v>
      </c>
      <c r="O10" s="157">
        <v>62382.843999999997</v>
      </c>
      <c r="P10" s="157">
        <v>3803</v>
      </c>
      <c r="Q10" s="157">
        <v>15137</v>
      </c>
      <c r="R10" s="157">
        <v>8345.61</v>
      </c>
      <c r="S10" s="157">
        <v>0</v>
      </c>
      <c r="T10" s="157">
        <v>0</v>
      </c>
      <c r="U10" s="157">
        <v>11770.152</v>
      </c>
      <c r="V10" s="157">
        <v>8</v>
      </c>
      <c r="W10" s="157">
        <v>26</v>
      </c>
      <c r="X10" s="157">
        <v>51315.021000000001</v>
      </c>
      <c r="Y10" s="157">
        <v>56424</v>
      </c>
      <c r="Z10" s="157">
        <v>137078</v>
      </c>
      <c r="AA10" s="157">
        <v>814347.853</v>
      </c>
      <c r="AB10" s="157">
        <f t="shared" si="0"/>
        <v>154899.46</v>
      </c>
      <c r="AC10" s="157">
        <f t="shared" si="0"/>
        <v>581204.46</v>
      </c>
    </row>
    <row r="11" spans="1:29" ht="44.1" customHeight="1">
      <c r="A11" s="169">
        <v>3</v>
      </c>
      <c r="B11" s="150" t="s">
        <v>142</v>
      </c>
      <c r="C11" s="157">
        <v>545789.571</v>
      </c>
      <c r="D11" s="157">
        <v>46380</v>
      </c>
      <c r="E11" s="157">
        <v>634185</v>
      </c>
      <c r="F11" s="157">
        <v>237643.43100000001</v>
      </c>
      <c r="G11" s="157">
        <v>230688</v>
      </c>
      <c r="H11" s="157">
        <v>755709</v>
      </c>
      <c r="I11" s="157">
        <v>13819.14</v>
      </c>
      <c r="J11" s="157">
        <v>353</v>
      </c>
      <c r="K11" s="157">
        <v>627</v>
      </c>
      <c r="L11" s="157">
        <v>45312.732000000004</v>
      </c>
      <c r="M11" s="157">
        <v>3301</v>
      </c>
      <c r="N11" s="157">
        <v>13650</v>
      </c>
      <c r="O11" s="157">
        <v>114353.462</v>
      </c>
      <c r="P11" s="157">
        <v>8620</v>
      </c>
      <c r="Q11" s="157">
        <v>20959</v>
      </c>
      <c r="R11" s="157">
        <v>16954.53</v>
      </c>
      <c r="S11" s="157">
        <v>19</v>
      </c>
      <c r="T11" s="157">
        <v>51</v>
      </c>
      <c r="U11" s="157">
        <v>23525.291000000001</v>
      </c>
      <c r="V11" s="157">
        <v>10</v>
      </c>
      <c r="W11" s="157">
        <v>132</v>
      </c>
      <c r="X11" s="157">
        <v>100865.162</v>
      </c>
      <c r="Y11" s="157">
        <v>9350</v>
      </c>
      <c r="Z11" s="157">
        <v>20254</v>
      </c>
      <c r="AA11" s="157">
        <v>1098263.3189999999</v>
      </c>
      <c r="AB11" s="157">
        <f t="shared" si="0"/>
        <v>298721</v>
      </c>
      <c r="AC11" s="157">
        <f t="shared" si="0"/>
        <v>1445567</v>
      </c>
    </row>
    <row r="12" spans="1:29" ht="44.1" customHeight="1">
      <c r="A12" s="169">
        <v>4</v>
      </c>
      <c r="B12" s="150" t="s">
        <v>141</v>
      </c>
      <c r="C12" s="157">
        <v>1619115.334</v>
      </c>
      <c r="D12" s="157">
        <v>796520.5</v>
      </c>
      <c r="E12" s="157">
        <v>1078492.9099999999</v>
      </c>
      <c r="F12" s="157">
        <v>535172.61600000004</v>
      </c>
      <c r="G12" s="157">
        <v>428019.18</v>
      </c>
      <c r="H12" s="157">
        <v>1131643.74</v>
      </c>
      <c r="I12" s="157">
        <v>108326.99</v>
      </c>
      <c r="J12" s="157">
        <v>0</v>
      </c>
      <c r="K12" s="157">
        <v>17772</v>
      </c>
      <c r="L12" s="157">
        <v>98530.705000000002</v>
      </c>
      <c r="M12" s="157">
        <v>6310.35</v>
      </c>
      <c r="N12" s="157">
        <v>28282.5</v>
      </c>
      <c r="O12" s="157">
        <v>656371.28500000003</v>
      </c>
      <c r="P12" s="157">
        <v>23153.11</v>
      </c>
      <c r="Q12" s="157">
        <v>407839.51</v>
      </c>
      <c r="R12" s="157">
        <v>26321.181</v>
      </c>
      <c r="S12" s="157">
        <v>176.74</v>
      </c>
      <c r="T12" s="157">
        <v>11019.79</v>
      </c>
      <c r="U12" s="157">
        <v>36391.167000000001</v>
      </c>
      <c r="V12" s="157">
        <v>176.72</v>
      </c>
      <c r="W12" s="157">
        <v>13547.18</v>
      </c>
      <c r="X12" s="157">
        <v>354387.18699999998</v>
      </c>
      <c r="Y12" s="157">
        <v>18759.55</v>
      </c>
      <c r="Z12" s="157">
        <v>47896.65</v>
      </c>
      <c r="AA12" s="157">
        <v>3434616.4649999999</v>
      </c>
      <c r="AB12" s="157">
        <f t="shared" si="0"/>
        <v>1273116.1500000001</v>
      </c>
      <c r="AC12" s="157">
        <f t="shared" si="0"/>
        <v>2736494.2800000003</v>
      </c>
    </row>
    <row r="13" spans="1:29" ht="44.1" customHeight="1">
      <c r="A13" s="169">
        <v>5</v>
      </c>
      <c r="B13" s="150" t="s">
        <v>140</v>
      </c>
      <c r="C13" s="157">
        <v>325998.473</v>
      </c>
      <c r="D13" s="157">
        <v>85286.58</v>
      </c>
      <c r="E13" s="157">
        <v>367487.14522960002</v>
      </c>
      <c r="F13" s="157">
        <v>225889.655</v>
      </c>
      <c r="G13" s="157">
        <v>72432.343045839996</v>
      </c>
      <c r="H13" s="157">
        <v>193531.79995958999</v>
      </c>
      <c r="I13" s="157">
        <v>13807.35</v>
      </c>
      <c r="J13" s="157">
        <v>0</v>
      </c>
      <c r="K13" s="157">
        <v>0</v>
      </c>
      <c r="L13" s="157">
        <v>14269.897999999999</v>
      </c>
      <c r="M13" s="157">
        <v>2542.5500000000002</v>
      </c>
      <c r="N13" s="157">
        <v>10729.778147000001</v>
      </c>
      <c r="O13" s="157">
        <v>36005.896999999997</v>
      </c>
      <c r="P13" s="157">
        <v>12145.704886</v>
      </c>
      <c r="Q13" s="157">
        <v>34318.534175000001</v>
      </c>
      <c r="R13" s="157">
        <v>3355.88</v>
      </c>
      <c r="S13" s="157">
        <v>123.06</v>
      </c>
      <c r="T13" s="157">
        <v>760.91504999999995</v>
      </c>
      <c r="U13" s="157">
        <v>3763.4430000000002</v>
      </c>
      <c r="V13" s="157">
        <v>660.21</v>
      </c>
      <c r="W13" s="157">
        <v>3026.61436</v>
      </c>
      <c r="X13" s="157">
        <v>42699.517999999996</v>
      </c>
      <c r="Y13" s="157">
        <v>1442.996461</v>
      </c>
      <c r="Z13" s="157">
        <v>6189.9523989999998</v>
      </c>
      <c r="AA13" s="157">
        <v>665790.11399999994</v>
      </c>
      <c r="AB13" s="157">
        <f t="shared" si="0"/>
        <v>174633.44439283997</v>
      </c>
      <c r="AC13" s="157">
        <f t="shared" si="0"/>
        <v>616044.73932018992</v>
      </c>
    </row>
    <row r="14" spans="1:29" ht="44.1" customHeight="1">
      <c r="A14" s="169"/>
      <c r="B14" s="139" t="s">
        <v>39</v>
      </c>
      <c r="C14" s="157">
        <f t="shared" ref="C14:AC14" si="1">SUM(C9:C13)</f>
        <v>3976540.7652989998</v>
      </c>
      <c r="D14" s="157">
        <f t="shared" si="1"/>
        <v>1219656.08</v>
      </c>
      <c r="E14" s="157">
        <f t="shared" si="1"/>
        <v>3126769.0552296001</v>
      </c>
      <c r="F14" s="157">
        <f t="shared" si="1"/>
        <v>1691719.43216491</v>
      </c>
      <c r="G14" s="157">
        <f t="shared" si="1"/>
        <v>797937.98304583994</v>
      </c>
      <c r="H14" s="157">
        <f t="shared" si="1"/>
        <v>2355423.9999595904</v>
      </c>
      <c r="I14" s="157">
        <f t="shared" si="1"/>
        <v>164049.74000000002</v>
      </c>
      <c r="J14" s="157">
        <f t="shared" si="1"/>
        <v>3285</v>
      </c>
      <c r="K14" s="157">
        <f t="shared" si="1"/>
        <v>35781</v>
      </c>
      <c r="L14" s="157">
        <f t="shared" si="1"/>
        <v>240629.21797276</v>
      </c>
      <c r="M14" s="157">
        <f t="shared" si="1"/>
        <v>16065.900000000001</v>
      </c>
      <c r="N14" s="157">
        <f t="shared" si="1"/>
        <v>72298.278147000005</v>
      </c>
      <c r="O14" s="157">
        <f t="shared" si="1"/>
        <v>1040899.7228845</v>
      </c>
      <c r="P14" s="157">
        <f t="shared" si="1"/>
        <v>62383.814886</v>
      </c>
      <c r="Q14" s="157">
        <f t="shared" si="1"/>
        <v>516457.04417499999</v>
      </c>
      <c r="R14" s="157">
        <f t="shared" si="1"/>
        <v>68637.707712000003</v>
      </c>
      <c r="S14" s="157">
        <f t="shared" si="1"/>
        <v>318.8</v>
      </c>
      <c r="T14" s="157">
        <f t="shared" si="1"/>
        <v>11831.70505</v>
      </c>
      <c r="U14" s="157">
        <f t="shared" si="1"/>
        <v>97223.5239975</v>
      </c>
      <c r="V14" s="157">
        <f t="shared" si="1"/>
        <v>854.93000000000006</v>
      </c>
      <c r="W14" s="157">
        <f t="shared" si="1"/>
        <v>16731.79436</v>
      </c>
      <c r="X14" s="157">
        <f t="shared" si="1"/>
        <v>697711.18180000002</v>
      </c>
      <c r="Y14" s="157">
        <f t="shared" si="1"/>
        <v>86186.546461000005</v>
      </c>
      <c r="Z14" s="157">
        <f t="shared" si="1"/>
        <v>212103.602399</v>
      </c>
      <c r="AA14" s="157">
        <f t="shared" si="1"/>
        <v>7977411.2918306701</v>
      </c>
      <c r="AB14" s="157">
        <f t="shared" si="1"/>
        <v>2186689.0543928402</v>
      </c>
      <c r="AC14" s="157">
        <f t="shared" si="1"/>
        <v>6347396.4793201899</v>
      </c>
    </row>
    <row r="15" spans="1:29" ht="44.1" customHeight="1">
      <c r="A15" s="159" t="s">
        <v>56</v>
      </c>
      <c r="B15" s="145" t="s">
        <v>55</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row>
    <row r="16" spans="1:29" ht="44.1" customHeight="1">
      <c r="A16" s="159">
        <v>1</v>
      </c>
      <c r="B16" s="150" t="s">
        <v>139</v>
      </c>
      <c r="C16" s="157">
        <v>9830.1689999999999</v>
      </c>
      <c r="D16" s="157">
        <v>224</v>
      </c>
      <c r="E16" s="157">
        <v>559</v>
      </c>
      <c r="F16" s="157">
        <v>11034.388999999999</v>
      </c>
      <c r="G16" s="157">
        <v>448</v>
      </c>
      <c r="H16" s="157">
        <v>1156</v>
      </c>
      <c r="I16" s="157">
        <v>735.47</v>
      </c>
      <c r="J16" s="157">
        <v>0</v>
      </c>
      <c r="K16" s="157">
        <v>0</v>
      </c>
      <c r="L16" s="157">
        <v>1716.664</v>
      </c>
      <c r="M16" s="157">
        <v>120</v>
      </c>
      <c r="N16" s="157">
        <v>323</v>
      </c>
      <c r="O16" s="157">
        <v>8868.7180000000008</v>
      </c>
      <c r="P16" s="157">
        <v>2039</v>
      </c>
      <c r="Q16" s="157">
        <v>5699</v>
      </c>
      <c r="R16" s="157">
        <v>263.73</v>
      </c>
      <c r="S16" s="157">
        <v>0</v>
      </c>
      <c r="T16" s="157">
        <v>0</v>
      </c>
      <c r="U16" s="157">
        <v>466.35399999999998</v>
      </c>
      <c r="V16" s="157">
        <v>0</v>
      </c>
      <c r="W16" s="157">
        <v>0</v>
      </c>
      <c r="X16" s="157">
        <v>6804.3109999999997</v>
      </c>
      <c r="Y16" s="157">
        <v>0</v>
      </c>
      <c r="Z16" s="157">
        <v>0</v>
      </c>
      <c r="AA16" s="157">
        <v>39719.805</v>
      </c>
      <c r="AB16" s="157">
        <f t="shared" ref="AB16:AB31" si="2">SUM(D16+G16+J16+M16+P16+S16+V16+Y16)</f>
        <v>2831</v>
      </c>
      <c r="AC16" s="157">
        <f t="shared" ref="AC16:AC31" si="3">SUM(E16+H16+K16+N16+Q16+T16+W16+Z16)</f>
        <v>7737</v>
      </c>
    </row>
    <row r="17" spans="1:29" ht="44.1" customHeight="1">
      <c r="A17" s="159">
        <v>2</v>
      </c>
      <c r="B17" s="150" t="s">
        <v>138</v>
      </c>
      <c r="C17" s="157">
        <v>26033.091</v>
      </c>
      <c r="D17" s="157">
        <v>6609</v>
      </c>
      <c r="E17" s="157">
        <v>30419.656999999999</v>
      </c>
      <c r="F17" s="157">
        <v>33966.271999999997</v>
      </c>
      <c r="G17" s="157">
        <v>2352</v>
      </c>
      <c r="H17" s="157">
        <v>31945.49</v>
      </c>
      <c r="I17" s="157">
        <v>3264.6</v>
      </c>
      <c r="J17" s="157">
        <v>0</v>
      </c>
      <c r="K17" s="157">
        <v>3767</v>
      </c>
      <c r="L17" s="157">
        <v>1720.761</v>
      </c>
      <c r="M17" s="157">
        <v>75</v>
      </c>
      <c r="N17" s="157">
        <v>714.97</v>
      </c>
      <c r="O17" s="157">
        <v>18363.899000000001</v>
      </c>
      <c r="P17" s="157">
        <v>136</v>
      </c>
      <c r="Q17" s="157">
        <v>8951.7999999999993</v>
      </c>
      <c r="R17" s="157">
        <v>786.41</v>
      </c>
      <c r="S17" s="157">
        <v>0</v>
      </c>
      <c r="T17" s="157">
        <v>0</v>
      </c>
      <c r="U17" s="157">
        <v>723.84799999999996</v>
      </c>
      <c r="V17" s="157">
        <v>0</v>
      </c>
      <c r="W17" s="157">
        <v>4.4000000000000004</v>
      </c>
      <c r="X17" s="157">
        <v>5593.4279999999999</v>
      </c>
      <c r="Y17" s="157">
        <v>306</v>
      </c>
      <c r="Z17" s="157">
        <v>6324.79</v>
      </c>
      <c r="AA17" s="157">
        <v>90452.308999999994</v>
      </c>
      <c r="AB17" s="157">
        <f t="shared" si="2"/>
        <v>9478</v>
      </c>
      <c r="AC17" s="157">
        <f t="shared" si="3"/>
        <v>82128.106999999989</v>
      </c>
    </row>
    <row r="18" spans="1:29" ht="44.1" customHeight="1">
      <c r="A18" s="159">
        <v>3</v>
      </c>
      <c r="B18" s="150" t="s">
        <v>137</v>
      </c>
      <c r="C18" s="157">
        <v>34819.474000000002</v>
      </c>
      <c r="D18" s="157">
        <v>4157</v>
      </c>
      <c r="E18" s="157">
        <v>23675</v>
      </c>
      <c r="F18" s="157">
        <v>46409.235999999997</v>
      </c>
      <c r="G18" s="157">
        <v>1091</v>
      </c>
      <c r="H18" s="157">
        <v>3203</v>
      </c>
      <c r="I18" s="157">
        <v>2603.0100000000002</v>
      </c>
      <c r="J18" s="157">
        <v>0</v>
      </c>
      <c r="K18" s="157">
        <v>0</v>
      </c>
      <c r="L18" s="157">
        <v>3017.9870000000001</v>
      </c>
      <c r="M18" s="157">
        <v>260</v>
      </c>
      <c r="N18" s="157">
        <v>859</v>
      </c>
      <c r="O18" s="157">
        <v>13884.675999999999</v>
      </c>
      <c r="P18" s="157">
        <v>2149</v>
      </c>
      <c r="Q18" s="157">
        <v>7339</v>
      </c>
      <c r="R18" s="157">
        <v>369.26</v>
      </c>
      <c r="S18" s="157">
        <v>0</v>
      </c>
      <c r="T18" s="157">
        <v>0</v>
      </c>
      <c r="U18" s="157">
        <v>422.07600000000002</v>
      </c>
      <c r="V18" s="157">
        <v>0</v>
      </c>
      <c r="W18" s="157">
        <v>0</v>
      </c>
      <c r="X18" s="157">
        <v>7558.701</v>
      </c>
      <c r="Y18" s="157">
        <v>1793</v>
      </c>
      <c r="Z18" s="157">
        <v>4920</v>
      </c>
      <c r="AA18" s="157">
        <v>109084.42</v>
      </c>
      <c r="AB18" s="157">
        <f t="shared" si="2"/>
        <v>9450</v>
      </c>
      <c r="AC18" s="157">
        <f t="shared" si="3"/>
        <v>39996</v>
      </c>
    </row>
    <row r="19" spans="1:29" ht="44.1" customHeight="1">
      <c r="A19" s="159">
        <v>4</v>
      </c>
      <c r="B19" s="150" t="s">
        <v>136</v>
      </c>
      <c r="C19" s="157">
        <v>107513.785542632</v>
      </c>
      <c r="D19" s="157">
        <v>10580.79</v>
      </c>
      <c r="E19" s="157">
        <v>171981.83</v>
      </c>
      <c r="F19" s="157">
        <v>26618.467662337702</v>
      </c>
      <c r="G19" s="157">
        <v>7658.75</v>
      </c>
      <c r="H19" s="157">
        <v>194592.2</v>
      </c>
      <c r="I19" s="157">
        <v>1504.2234375</v>
      </c>
      <c r="J19" s="157">
        <v>1671.7</v>
      </c>
      <c r="K19" s="157">
        <v>5458.36</v>
      </c>
      <c r="L19" s="157">
        <v>5150.4146363636401</v>
      </c>
      <c r="M19" s="157">
        <v>275.23</v>
      </c>
      <c r="N19" s="157">
        <v>1926.76</v>
      </c>
      <c r="O19" s="157">
        <v>20980.068714285699</v>
      </c>
      <c r="P19" s="157">
        <v>1081.0999999999999</v>
      </c>
      <c r="Q19" s="157">
        <v>7484.31</v>
      </c>
      <c r="R19" s="157">
        <v>967.98895522388102</v>
      </c>
      <c r="S19" s="157">
        <v>0</v>
      </c>
      <c r="T19" s="157">
        <v>0</v>
      </c>
      <c r="U19" s="157">
        <v>1910.1237142857101</v>
      </c>
      <c r="V19" s="157">
        <v>0</v>
      </c>
      <c r="W19" s="157">
        <v>10</v>
      </c>
      <c r="X19" s="157">
        <v>10805.370519480501</v>
      </c>
      <c r="Y19" s="157">
        <v>22.76</v>
      </c>
      <c r="Z19" s="157">
        <v>210.91</v>
      </c>
      <c r="AA19" s="157">
        <v>175450.44318210901</v>
      </c>
      <c r="AB19" s="157">
        <f t="shared" si="2"/>
        <v>21290.329999999998</v>
      </c>
      <c r="AC19" s="157">
        <f t="shared" si="3"/>
        <v>381664.37</v>
      </c>
    </row>
    <row r="20" spans="1:29" ht="44.1" customHeight="1">
      <c r="A20" s="159">
        <v>5</v>
      </c>
      <c r="B20" s="150" t="s">
        <v>135</v>
      </c>
      <c r="C20" s="157">
        <v>28819.08</v>
      </c>
      <c r="D20" s="157">
        <v>2818.85</v>
      </c>
      <c r="E20" s="157">
        <v>10284.709999999999</v>
      </c>
      <c r="F20" s="157">
        <v>36520.1</v>
      </c>
      <c r="G20" s="157">
        <v>210.61</v>
      </c>
      <c r="H20" s="157">
        <v>14639.61</v>
      </c>
      <c r="I20" s="157">
        <v>18244.41</v>
      </c>
      <c r="J20" s="157">
        <v>2085</v>
      </c>
      <c r="K20" s="157">
        <v>7750</v>
      </c>
      <c r="L20" s="157">
        <v>2655.63</v>
      </c>
      <c r="M20" s="157">
        <v>166.85</v>
      </c>
      <c r="N20" s="157">
        <v>373.85</v>
      </c>
      <c r="O20" s="157">
        <v>11306.107</v>
      </c>
      <c r="P20" s="157">
        <v>1439.33</v>
      </c>
      <c r="Q20" s="157">
        <v>3045.85</v>
      </c>
      <c r="R20" s="157">
        <v>627.827</v>
      </c>
      <c r="S20" s="157">
        <v>0</v>
      </c>
      <c r="T20" s="157">
        <v>0</v>
      </c>
      <c r="U20" s="157">
        <v>1000.692</v>
      </c>
      <c r="V20" s="157">
        <v>0</v>
      </c>
      <c r="W20" s="157">
        <v>0</v>
      </c>
      <c r="X20" s="157">
        <v>12998.609</v>
      </c>
      <c r="Y20" s="157">
        <v>54.67</v>
      </c>
      <c r="Z20" s="157">
        <v>120.16</v>
      </c>
      <c r="AA20" s="157">
        <v>112172.455</v>
      </c>
      <c r="AB20" s="157">
        <f t="shared" si="2"/>
        <v>6775.31</v>
      </c>
      <c r="AC20" s="157">
        <f t="shared" si="3"/>
        <v>36214.18</v>
      </c>
    </row>
    <row r="21" spans="1:29" ht="44.1" customHeight="1">
      <c r="A21" s="159">
        <v>6</v>
      </c>
      <c r="B21" s="150" t="s">
        <v>134</v>
      </c>
      <c r="C21" s="157">
        <v>51093.142999999996</v>
      </c>
      <c r="D21" s="157">
        <v>16099</v>
      </c>
      <c r="E21" s="157">
        <v>41929</v>
      </c>
      <c r="F21" s="157">
        <v>15039.412</v>
      </c>
      <c r="G21" s="157">
        <v>25785</v>
      </c>
      <c r="H21" s="157">
        <v>47218</v>
      </c>
      <c r="I21" s="157">
        <v>903.9</v>
      </c>
      <c r="J21" s="157">
        <v>0</v>
      </c>
      <c r="K21" s="157">
        <v>0</v>
      </c>
      <c r="L21" s="157">
        <v>7642.326</v>
      </c>
      <c r="M21" s="157">
        <v>2636</v>
      </c>
      <c r="N21" s="157">
        <v>5914</v>
      </c>
      <c r="O21" s="157">
        <v>12144.459000000001</v>
      </c>
      <c r="P21" s="157">
        <v>3156</v>
      </c>
      <c r="Q21" s="157">
        <v>11911</v>
      </c>
      <c r="R21" s="157">
        <v>684.23</v>
      </c>
      <c r="S21" s="157">
        <v>0</v>
      </c>
      <c r="T21" s="157">
        <v>200</v>
      </c>
      <c r="U21" s="157">
        <v>817.62199999999996</v>
      </c>
      <c r="V21" s="157">
        <v>0</v>
      </c>
      <c r="W21" s="157">
        <v>0</v>
      </c>
      <c r="X21" s="157">
        <v>9523.2049999999999</v>
      </c>
      <c r="Y21" s="157">
        <v>0</v>
      </c>
      <c r="Z21" s="157">
        <v>0</v>
      </c>
      <c r="AA21" s="157">
        <v>97848.297000000006</v>
      </c>
      <c r="AB21" s="157">
        <f t="shared" si="2"/>
        <v>47676</v>
      </c>
      <c r="AC21" s="157">
        <f t="shared" si="3"/>
        <v>107172</v>
      </c>
    </row>
    <row r="22" spans="1:29" ht="44.1" customHeight="1">
      <c r="A22" s="159">
        <v>7</v>
      </c>
      <c r="B22" s="150" t="s">
        <v>133</v>
      </c>
      <c r="C22" s="157">
        <v>22155.4465426321</v>
      </c>
      <c r="D22" s="157">
        <v>1117</v>
      </c>
      <c r="E22" s="157">
        <v>4121</v>
      </c>
      <c r="F22" s="157">
        <v>96451.042662337699</v>
      </c>
      <c r="G22" s="157">
        <v>6184</v>
      </c>
      <c r="H22" s="157">
        <v>24709</v>
      </c>
      <c r="I22" s="157">
        <v>1278.77</v>
      </c>
      <c r="J22" s="157">
        <v>0</v>
      </c>
      <c r="K22" s="157">
        <v>0</v>
      </c>
      <c r="L22" s="157">
        <v>1602.4866363636399</v>
      </c>
      <c r="M22" s="157">
        <v>56</v>
      </c>
      <c r="N22" s="157">
        <v>165</v>
      </c>
      <c r="O22" s="157">
        <v>5519.9767142857099</v>
      </c>
      <c r="P22" s="157">
        <v>866</v>
      </c>
      <c r="Q22" s="157">
        <v>2018</v>
      </c>
      <c r="R22" s="157">
        <v>456.25</v>
      </c>
      <c r="S22" s="157">
        <v>0</v>
      </c>
      <c r="T22" s="157">
        <v>0</v>
      </c>
      <c r="U22" s="157">
        <v>542.57471428571398</v>
      </c>
      <c r="V22" s="157">
        <v>0</v>
      </c>
      <c r="W22" s="157">
        <v>0</v>
      </c>
      <c r="X22" s="157">
        <v>2960.7955194805199</v>
      </c>
      <c r="Y22" s="157">
        <v>705</v>
      </c>
      <c r="Z22" s="157">
        <v>1454</v>
      </c>
      <c r="AA22" s="157">
        <v>130967.342789385</v>
      </c>
      <c r="AB22" s="157">
        <f t="shared" si="2"/>
        <v>8928</v>
      </c>
      <c r="AC22" s="157">
        <f t="shared" si="3"/>
        <v>32467</v>
      </c>
    </row>
    <row r="23" spans="1:29" ht="44.1" customHeight="1">
      <c r="A23" s="159">
        <v>8</v>
      </c>
      <c r="B23" s="150" t="s">
        <v>132</v>
      </c>
      <c r="C23" s="157">
        <v>57786.816542632099</v>
      </c>
      <c r="D23" s="157">
        <v>9624.33</v>
      </c>
      <c r="E23" s="157">
        <v>59810.33</v>
      </c>
      <c r="F23" s="157">
        <v>20376.7066623377</v>
      </c>
      <c r="G23" s="157">
        <v>6598.66</v>
      </c>
      <c r="H23" s="157">
        <v>19433.21</v>
      </c>
      <c r="I23" s="157">
        <v>416.4</v>
      </c>
      <c r="J23" s="157">
        <v>0</v>
      </c>
      <c r="K23" s="157">
        <v>513</v>
      </c>
      <c r="L23" s="157">
        <v>2564.6446363636401</v>
      </c>
      <c r="M23" s="157">
        <v>1291.02</v>
      </c>
      <c r="N23" s="157">
        <v>3603.02</v>
      </c>
      <c r="O23" s="157">
        <v>13991.6007142857</v>
      </c>
      <c r="P23" s="157">
        <v>2291.92</v>
      </c>
      <c r="Q23" s="157">
        <v>5294.92</v>
      </c>
      <c r="R23" s="157">
        <v>465.87</v>
      </c>
      <c r="S23" s="157">
        <v>0</v>
      </c>
      <c r="T23" s="157">
        <v>0</v>
      </c>
      <c r="U23" s="157">
        <v>711.56471428571399</v>
      </c>
      <c r="V23" s="157">
        <v>0</v>
      </c>
      <c r="W23" s="157">
        <v>1021</v>
      </c>
      <c r="X23" s="157">
        <v>6971.5855194805199</v>
      </c>
      <c r="Y23" s="157">
        <v>10.94</v>
      </c>
      <c r="Z23" s="157">
        <v>19.940000000000001</v>
      </c>
      <c r="AA23" s="157">
        <v>103285.18878938501</v>
      </c>
      <c r="AB23" s="157">
        <f t="shared" si="2"/>
        <v>19816.87</v>
      </c>
      <c r="AC23" s="157">
        <f t="shared" si="3"/>
        <v>89695.420000000013</v>
      </c>
    </row>
    <row r="24" spans="1:29" ht="44.1" customHeight="1">
      <c r="A24" s="159">
        <v>9</v>
      </c>
      <c r="B24" s="150" t="s">
        <v>131</v>
      </c>
      <c r="C24" s="157">
        <v>110289.908</v>
      </c>
      <c r="D24" s="157">
        <v>6009.09</v>
      </c>
      <c r="E24" s="157">
        <v>20329.63</v>
      </c>
      <c r="F24" s="157">
        <v>116615.90700000001</v>
      </c>
      <c r="G24" s="157">
        <v>8274.2900000000009</v>
      </c>
      <c r="H24" s="157">
        <v>22606.080000000002</v>
      </c>
      <c r="I24" s="157">
        <v>2827.7</v>
      </c>
      <c r="J24" s="157">
        <v>0</v>
      </c>
      <c r="K24" s="157">
        <v>0</v>
      </c>
      <c r="L24" s="157">
        <v>5069.5230000000001</v>
      </c>
      <c r="M24" s="157">
        <v>125.93</v>
      </c>
      <c r="N24" s="157">
        <v>308.93</v>
      </c>
      <c r="O24" s="157">
        <v>15313.225</v>
      </c>
      <c r="P24" s="157">
        <v>2908.54</v>
      </c>
      <c r="Q24" s="157">
        <v>7353.54</v>
      </c>
      <c r="R24" s="157">
        <v>1607.4369999999999</v>
      </c>
      <c r="S24" s="157">
        <v>0</v>
      </c>
      <c r="T24" s="157">
        <v>0</v>
      </c>
      <c r="U24" s="157">
        <v>1475.3679999999999</v>
      </c>
      <c r="V24" s="157">
        <v>0.8</v>
      </c>
      <c r="W24" s="157">
        <v>0.8</v>
      </c>
      <c r="X24" s="157">
        <v>12991.985000000001</v>
      </c>
      <c r="Y24" s="157">
        <v>540.03</v>
      </c>
      <c r="Z24" s="157">
        <v>11900.05</v>
      </c>
      <c r="AA24" s="157">
        <v>266191.05300000001</v>
      </c>
      <c r="AB24" s="157">
        <f t="shared" si="2"/>
        <v>17858.68</v>
      </c>
      <c r="AC24" s="157">
        <f t="shared" si="3"/>
        <v>62499.030000000013</v>
      </c>
    </row>
    <row r="25" spans="1:29" ht="44.1" customHeight="1">
      <c r="A25" s="159">
        <v>10</v>
      </c>
      <c r="B25" s="150" t="s">
        <v>130</v>
      </c>
      <c r="C25" s="157">
        <v>22508.608542632101</v>
      </c>
      <c r="D25" s="157">
        <v>1042.8867335</v>
      </c>
      <c r="E25" s="157">
        <v>3567.4367335000002</v>
      </c>
      <c r="F25" s="157">
        <v>10062.7976623377</v>
      </c>
      <c r="G25" s="157">
        <v>1654.78602</v>
      </c>
      <c r="H25" s="157">
        <v>5723.1860200000001</v>
      </c>
      <c r="I25" s="157">
        <v>134.19999999999999</v>
      </c>
      <c r="J25" s="157">
        <v>0</v>
      </c>
      <c r="K25" s="157">
        <v>0</v>
      </c>
      <c r="L25" s="157">
        <v>1525.4336363636401</v>
      </c>
      <c r="M25" s="157">
        <v>57.502400000000002</v>
      </c>
      <c r="N25" s="157">
        <v>546.52742999999998</v>
      </c>
      <c r="O25" s="157">
        <v>3772.63571428571</v>
      </c>
      <c r="P25" s="157">
        <v>459.27661999999998</v>
      </c>
      <c r="Q25" s="157">
        <v>1198.6616200000001</v>
      </c>
      <c r="R25" s="157">
        <v>410.72</v>
      </c>
      <c r="S25" s="157">
        <v>0</v>
      </c>
      <c r="T25" s="157">
        <v>0</v>
      </c>
      <c r="U25" s="157">
        <v>436.19571428571402</v>
      </c>
      <c r="V25" s="157">
        <v>0</v>
      </c>
      <c r="W25" s="157">
        <v>0</v>
      </c>
      <c r="X25" s="157">
        <v>3972.1905194805199</v>
      </c>
      <c r="Y25" s="157">
        <v>9.5</v>
      </c>
      <c r="Z25" s="157">
        <v>18.350000000000001</v>
      </c>
      <c r="AA25" s="157">
        <v>42822.781789385299</v>
      </c>
      <c r="AB25" s="157">
        <f t="shared" si="2"/>
        <v>3223.9517734999999</v>
      </c>
      <c r="AC25" s="157">
        <f t="shared" si="3"/>
        <v>11054.161803500001</v>
      </c>
    </row>
    <row r="26" spans="1:29" ht="44.1" customHeight="1">
      <c r="A26" s="159">
        <v>11</v>
      </c>
      <c r="B26" s="150" t="s">
        <v>129</v>
      </c>
      <c r="C26" s="157">
        <v>25154.4455426321</v>
      </c>
      <c r="D26" s="157">
        <v>3374.6379999999999</v>
      </c>
      <c r="E26" s="157">
        <v>12022.7718</v>
      </c>
      <c r="F26" s="157">
        <v>20203.561662337699</v>
      </c>
      <c r="G26" s="157">
        <v>0</v>
      </c>
      <c r="H26" s="157">
        <v>80734.968500000003</v>
      </c>
      <c r="I26" s="157">
        <v>921.5234375</v>
      </c>
      <c r="J26" s="157">
        <v>3.91</v>
      </c>
      <c r="K26" s="157">
        <v>8.7761999999999993</v>
      </c>
      <c r="L26" s="157">
        <v>5555.5816363636404</v>
      </c>
      <c r="M26" s="157">
        <v>853.69899999999996</v>
      </c>
      <c r="N26" s="157">
        <v>3025.1776</v>
      </c>
      <c r="O26" s="157">
        <v>35031.283714285702</v>
      </c>
      <c r="P26" s="157">
        <v>656.09</v>
      </c>
      <c r="Q26" s="157">
        <v>1469.6602</v>
      </c>
      <c r="R26" s="157">
        <v>1053.3759552238801</v>
      </c>
      <c r="S26" s="157">
        <v>0</v>
      </c>
      <c r="T26" s="157">
        <v>0</v>
      </c>
      <c r="U26" s="157">
        <v>1247.2877142857101</v>
      </c>
      <c r="V26" s="157">
        <v>0</v>
      </c>
      <c r="W26" s="157">
        <v>0</v>
      </c>
      <c r="X26" s="157">
        <v>6012.9855194805205</v>
      </c>
      <c r="Y26" s="157">
        <v>22.17</v>
      </c>
      <c r="Z26" s="157">
        <v>71.467500000000001</v>
      </c>
      <c r="AA26" s="157">
        <v>95180.045182109199</v>
      </c>
      <c r="AB26" s="157">
        <f t="shared" si="2"/>
        <v>4910.5069999999996</v>
      </c>
      <c r="AC26" s="157">
        <f t="shared" si="3"/>
        <v>97332.821799999991</v>
      </c>
    </row>
    <row r="27" spans="1:29" ht="44.1" customHeight="1">
      <c r="A27" s="159">
        <v>12</v>
      </c>
      <c r="B27" s="150" t="s">
        <v>128</v>
      </c>
      <c r="C27" s="157">
        <v>3347.9839999999999</v>
      </c>
      <c r="D27" s="157">
        <v>6.75</v>
      </c>
      <c r="E27" s="157">
        <v>28.82</v>
      </c>
      <c r="F27" s="157">
        <v>2716.4789999999998</v>
      </c>
      <c r="G27" s="157">
        <v>364.69</v>
      </c>
      <c r="H27" s="157">
        <v>5605.69</v>
      </c>
      <c r="I27" s="157">
        <v>207.6</v>
      </c>
      <c r="J27" s="157">
        <v>0</v>
      </c>
      <c r="K27" s="157">
        <v>723</v>
      </c>
      <c r="L27" s="157">
        <v>873.096</v>
      </c>
      <c r="M27" s="157">
        <v>73.19</v>
      </c>
      <c r="N27" s="157">
        <v>156.19</v>
      </c>
      <c r="O27" s="157">
        <v>1928.932</v>
      </c>
      <c r="P27" s="157">
        <v>317.05</v>
      </c>
      <c r="Q27" s="157">
        <v>1145.05</v>
      </c>
      <c r="R27" s="157">
        <v>79.599999999999994</v>
      </c>
      <c r="S27" s="157">
        <v>30.96</v>
      </c>
      <c r="T27" s="157">
        <v>30.96</v>
      </c>
      <c r="U27" s="157">
        <v>148.10900000000001</v>
      </c>
      <c r="V27" s="157">
        <v>0</v>
      </c>
      <c r="W27" s="157">
        <v>0</v>
      </c>
      <c r="X27" s="157">
        <v>658.39700000000005</v>
      </c>
      <c r="Y27" s="157">
        <v>0</v>
      </c>
      <c r="Z27" s="157">
        <v>4442</v>
      </c>
      <c r="AA27" s="157">
        <v>9960.1970000000001</v>
      </c>
      <c r="AB27" s="157">
        <f t="shared" si="2"/>
        <v>792.6400000000001</v>
      </c>
      <c r="AC27" s="157">
        <f t="shared" si="3"/>
        <v>12131.71</v>
      </c>
    </row>
    <row r="28" spans="1:29" ht="44.1" customHeight="1">
      <c r="A28" s="159">
        <v>13</v>
      </c>
      <c r="B28" s="149" t="s">
        <v>127</v>
      </c>
      <c r="C28" s="157">
        <v>28490.411</v>
      </c>
      <c r="D28" s="157">
        <v>939</v>
      </c>
      <c r="E28" s="157">
        <v>3176</v>
      </c>
      <c r="F28" s="157">
        <v>67223.546000000002</v>
      </c>
      <c r="G28" s="157">
        <v>767</v>
      </c>
      <c r="H28" s="157">
        <v>2975</v>
      </c>
      <c r="I28" s="157">
        <v>54</v>
      </c>
      <c r="J28" s="157">
        <v>0</v>
      </c>
      <c r="K28" s="157">
        <v>0</v>
      </c>
      <c r="L28" s="157">
        <v>3827.4279999999999</v>
      </c>
      <c r="M28" s="157">
        <v>247.95</v>
      </c>
      <c r="N28" s="157">
        <v>431.95</v>
      </c>
      <c r="O28" s="157">
        <v>56276.993000000002</v>
      </c>
      <c r="P28" s="157">
        <v>5960.97</v>
      </c>
      <c r="Q28" s="157">
        <v>8531.9699999999993</v>
      </c>
      <c r="R28" s="157">
        <v>267.70699999999999</v>
      </c>
      <c r="S28" s="157">
        <v>0</v>
      </c>
      <c r="T28" s="157">
        <v>0</v>
      </c>
      <c r="U28" s="157">
        <v>262.20400000000001</v>
      </c>
      <c r="V28" s="157">
        <v>0</v>
      </c>
      <c r="W28" s="157">
        <v>0</v>
      </c>
      <c r="X28" s="157">
        <v>24064.205000000002</v>
      </c>
      <c r="Y28" s="157">
        <v>0</v>
      </c>
      <c r="Z28" s="157">
        <v>6200</v>
      </c>
      <c r="AA28" s="157">
        <v>180466.49400000001</v>
      </c>
      <c r="AB28" s="157">
        <f t="shared" si="2"/>
        <v>7914.92</v>
      </c>
      <c r="AC28" s="157">
        <f t="shared" si="3"/>
        <v>21314.92</v>
      </c>
    </row>
    <row r="29" spans="1:29" ht="44.1" customHeight="1">
      <c r="A29" s="159">
        <v>14</v>
      </c>
      <c r="B29" s="149" t="s">
        <v>126</v>
      </c>
      <c r="C29" s="157">
        <v>119430.554</v>
      </c>
      <c r="D29" s="157">
        <v>19252.345556</v>
      </c>
      <c r="E29" s="157">
        <v>411267.27555600001</v>
      </c>
      <c r="F29" s="157">
        <v>108845.07399999999</v>
      </c>
      <c r="G29" s="157">
        <v>8759.4789999999994</v>
      </c>
      <c r="H29" s="157">
        <v>184790.52405509999</v>
      </c>
      <c r="I29" s="157">
        <v>2646.03</v>
      </c>
      <c r="J29" s="157">
        <v>0</v>
      </c>
      <c r="K29" s="157">
        <v>0</v>
      </c>
      <c r="L29" s="157">
        <v>7106.45</v>
      </c>
      <c r="M29" s="157">
        <v>522.23077899999998</v>
      </c>
      <c r="N29" s="157">
        <v>12211.7719055</v>
      </c>
      <c r="O29" s="157">
        <v>40275.220999999998</v>
      </c>
      <c r="P29" s="157">
        <v>2968.8868768000002</v>
      </c>
      <c r="Q29" s="157">
        <v>70900.490974200002</v>
      </c>
      <c r="R29" s="157">
        <v>3009.23</v>
      </c>
      <c r="S29" s="157">
        <v>52.35</v>
      </c>
      <c r="T29" s="157">
        <v>1746.19</v>
      </c>
      <c r="U29" s="157">
        <v>3905.1239999999998</v>
      </c>
      <c r="V29" s="157">
        <v>15.03</v>
      </c>
      <c r="W29" s="157">
        <v>310.60000000000002</v>
      </c>
      <c r="X29" s="157">
        <v>11035.616</v>
      </c>
      <c r="Y29" s="157">
        <v>0</v>
      </c>
      <c r="Z29" s="157">
        <v>0</v>
      </c>
      <c r="AA29" s="157">
        <v>296253.299</v>
      </c>
      <c r="AB29" s="157">
        <f t="shared" si="2"/>
        <v>31570.322211799998</v>
      </c>
      <c r="AC29" s="157">
        <f t="shared" si="3"/>
        <v>681226.85249079985</v>
      </c>
    </row>
    <row r="30" spans="1:29" ht="44.1" customHeight="1">
      <c r="A30" s="159">
        <v>15</v>
      </c>
      <c r="B30" s="150" t="s">
        <v>125</v>
      </c>
      <c r="C30" s="157">
        <v>10669.6075426321</v>
      </c>
      <c r="D30" s="157">
        <v>394</v>
      </c>
      <c r="E30" s="157">
        <v>1026</v>
      </c>
      <c r="F30" s="157">
        <v>5973.59766233766</v>
      </c>
      <c r="G30" s="157">
        <v>654</v>
      </c>
      <c r="H30" s="157">
        <v>1523</v>
      </c>
      <c r="I30" s="157">
        <v>82.8</v>
      </c>
      <c r="J30" s="157">
        <v>0</v>
      </c>
      <c r="K30" s="157">
        <v>0</v>
      </c>
      <c r="L30" s="157">
        <v>1672.5076363636399</v>
      </c>
      <c r="M30" s="157">
        <v>27</v>
      </c>
      <c r="N30" s="157">
        <v>69</v>
      </c>
      <c r="O30" s="157">
        <v>5011.2037142857098</v>
      </c>
      <c r="P30" s="157">
        <v>1253</v>
      </c>
      <c r="Q30" s="157">
        <v>4161</v>
      </c>
      <c r="R30" s="157">
        <v>385.46499999999997</v>
      </c>
      <c r="S30" s="157">
        <v>0</v>
      </c>
      <c r="T30" s="157">
        <v>0</v>
      </c>
      <c r="U30" s="157">
        <v>609.88671428571399</v>
      </c>
      <c r="V30" s="157">
        <v>0</v>
      </c>
      <c r="W30" s="157">
        <v>0</v>
      </c>
      <c r="X30" s="157">
        <v>2516.9085194805202</v>
      </c>
      <c r="Y30" s="157">
        <v>96</v>
      </c>
      <c r="Z30" s="157">
        <v>281</v>
      </c>
      <c r="AA30" s="157">
        <v>26921.976789385299</v>
      </c>
      <c r="AB30" s="157">
        <f t="shared" si="2"/>
        <v>2424</v>
      </c>
      <c r="AC30" s="157">
        <f t="shared" si="3"/>
        <v>7060</v>
      </c>
    </row>
    <row r="31" spans="1:29" ht="44.1" customHeight="1">
      <c r="A31" s="159">
        <v>16</v>
      </c>
      <c r="B31" s="149" t="s">
        <v>124</v>
      </c>
      <c r="C31" s="157">
        <v>42772.53</v>
      </c>
      <c r="D31" s="157">
        <v>51017.659859699997</v>
      </c>
      <c r="E31" s="157">
        <v>161923.06928444101</v>
      </c>
      <c r="F31" s="157">
        <v>25952.66</v>
      </c>
      <c r="G31" s="157">
        <v>49347.929734600002</v>
      </c>
      <c r="H31" s="157">
        <v>138071.3502053</v>
      </c>
      <c r="I31" s="157">
        <v>1460.2</v>
      </c>
      <c r="J31" s="157">
        <v>15</v>
      </c>
      <c r="K31" s="157">
        <v>5925</v>
      </c>
      <c r="L31" s="157">
        <v>6530.36</v>
      </c>
      <c r="M31" s="157">
        <v>408.91956010000001</v>
      </c>
      <c r="N31" s="157">
        <v>1322.0917850000001</v>
      </c>
      <c r="O31" s="157">
        <v>23222.81</v>
      </c>
      <c r="P31" s="157">
        <v>7566.5595037000003</v>
      </c>
      <c r="Q31" s="157">
        <v>22364.233813499999</v>
      </c>
      <c r="R31" s="157">
        <v>638.13</v>
      </c>
      <c r="S31" s="157">
        <v>32.939056999999998</v>
      </c>
      <c r="T31" s="157">
        <v>49.009056999999999</v>
      </c>
      <c r="U31" s="157">
        <v>615.04999999999995</v>
      </c>
      <c r="V31" s="157">
        <v>0</v>
      </c>
      <c r="W31" s="157">
        <v>0</v>
      </c>
      <c r="X31" s="157">
        <v>22678.25</v>
      </c>
      <c r="Y31" s="157">
        <v>0</v>
      </c>
      <c r="Z31" s="157">
        <v>0</v>
      </c>
      <c r="AA31" s="157">
        <v>123869.99</v>
      </c>
      <c r="AB31" s="157">
        <f t="shared" si="2"/>
        <v>108389.00771509999</v>
      </c>
      <c r="AC31" s="157">
        <f t="shared" si="3"/>
        <v>329654.75414524094</v>
      </c>
    </row>
    <row r="32" spans="1:29" ht="44.1" customHeight="1">
      <c r="A32" s="159"/>
      <c r="B32" s="145" t="s">
        <v>37</v>
      </c>
      <c r="C32" s="157">
        <f t="shared" ref="C32:AC32" si="4">SUM(C16:C31)</f>
        <v>700715.05425579252</v>
      </c>
      <c r="D32" s="157">
        <f t="shared" si="4"/>
        <v>133266.3401492</v>
      </c>
      <c r="E32" s="157">
        <f t="shared" si="4"/>
        <v>956121.53037394094</v>
      </c>
      <c r="F32" s="157">
        <f t="shared" si="4"/>
        <v>644009.2489740263</v>
      </c>
      <c r="G32" s="157">
        <f t="shared" si="4"/>
        <v>120150.1947546</v>
      </c>
      <c r="H32" s="157">
        <f t="shared" si="4"/>
        <v>778926.30878040008</v>
      </c>
      <c r="I32" s="157">
        <f t="shared" si="4"/>
        <v>37284.836875000001</v>
      </c>
      <c r="J32" s="157">
        <f t="shared" si="4"/>
        <v>3775.6099999999997</v>
      </c>
      <c r="K32" s="157">
        <f t="shared" si="4"/>
        <v>24145.136200000001</v>
      </c>
      <c r="L32" s="157">
        <f t="shared" si="4"/>
        <v>58231.293818181832</v>
      </c>
      <c r="M32" s="157">
        <f t="shared" si="4"/>
        <v>7196.5217390999996</v>
      </c>
      <c r="N32" s="157">
        <f t="shared" si="4"/>
        <v>31951.238720500001</v>
      </c>
      <c r="O32" s="157">
        <f t="shared" si="4"/>
        <v>285891.80928571423</v>
      </c>
      <c r="P32" s="157">
        <f t="shared" si="4"/>
        <v>35248.723000500002</v>
      </c>
      <c r="Q32" s="157">
        <f t="shared" si="4"/>
        <v>168868.4866077</v>
      </c>
      <c r="R32" s="157">
        <f t="shared" si="4"/>
        <v>12073.230910447761</v>
      </c>
      <c r="S32" s="157">
        <f t="shared" si="4"/>
        <v>116.24905699999999</v>
      </c>
      <c r="T32" s="157">
        <f t="shared" si="4"/>
        <v>2026.1590570000001</v>
      </c>
      <c r="U32" s="157">
        <f t="shared" si="4"/>
        <v>15294.080285714277</v>
      </c>
      <c r="V32" s="157">
        <f t="shared" si="4"/>
        <v>15.83</v>
      </c>
      <c r="W32" s="157">
        <f t="shared" si="4"/>
        <v>1346.8000000000002</v>
      </c>
      <c r="X32" s="157">
        <f t="shared" si="4"/>
        <v>147146.54311688308</v>
      </c>
      <c r="Y32" s="157">
        <f t="shared" si="4"/>
        <v>3560.0700000000006</v>
      </c>
      <c r="Z32" s="157">
        <f t="shared" si="4"/>
        <v>35962.667499999996</v>
      </c>
      <c r="AA32" s="157">
        <f t="shared" si="4"/>
        <v>1900646.0975217586</v>
      </c>
      <c r="AB32" s="157">
        <f t="shared" si="4"/>
        <v>303329.53870040004</v>
      </c>
      <c r="AC32" s="157">
        <f t="shared" si="4"/>
        <v>1999348.3272395409</v>
      </c>
    </row>
    <row r="33" spans="1:29">
      <c r="A33" s="417"/>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135"/>
      <c r="AB33" s="135"/>
      <c r="AC33" s="135"/>
    </row>
    <row r="34" spans="1:29" s="136" customFormat="1" ht="26.25">
      <c r="A34" s="386" t="s">
        <v>36</v>
      </c>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168"/>
      <c r="AB34" s="168"/>
      <c r="AC34" s="168"/>
    </row>
    <row r="35" spans="1:29" s="136" customFormat="1" ht="26.25">
      <c r="A35" s="386" t="s">
        <v>34</v>
      </c>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168"/>
      <c r="AB35" s="168"/>
      <c r="AC35" s="168"/>
    </row>
    <row r="36" spans="1:29" s="136" customFormat="1" ht="26.25">
      <c r="A36" s="396" t="s">
        <v>151</v>
      </c>
      <c r="B36" s="397"/>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row>
    <row r="37" spans="1:29" s="160" customFormat="1" ht="23.25">
      <c r="A37" s="167" t="s">
        <v>67</v>
      </c>
      <c r="B37" s="164" t="s">
        <v>28</v>
      </c>
      <c r="C37" s="392" t="s">
        <v>122</v>
      </c>
      <c r="D37" s="388"/>
      <c r="E37" s="388"/>
      <c r="F37" s="388" t="s">
        <v>150</v>
      </c>
      <c r="G37" s="388"/>
      <c r="H37" s="389"/>
      <c r="I37" s="392" t="s">
        <v>120</v>
      </c>
      <c r="J37" s="388"/>
      <c r="K37" s="389"/>
      <c r="L37" s="385" t="s">
        <v>119</v>
      </c>
      <c r="M37" s="385"/>
      <c r="N37" s="387"/>
      <c r="O37" s="385" t="s">
        <v>118</v>
      </c>
      <c r="P37" s="385"/>
      <c r="Q37" s="385"/>
      <c r="R37" s="404" t="s">
        <v>117</v>
      </c>
      <c r="S37" s="405"/>
      <c r="T37" s="406"/>
      <c r="U37" s="404" t="s">
        <v>116</v>
      </c>
      <c r="V37" s="405"/>
      <c r="W37" s="406"/>
      <c r="X37" s="385" t="s">
        <v>115</v>
      </c>
      <c r="Y37" s="385"/>
      <c r="Z37" s="385"/>
      <c r="AA37" s="385" t="s">
        <v>149</v>
      </c>
      <c r="AB37" s="385"/>
      <c r="AC37" s="385"/>
    </row>
    <row r="38" spans="1:29" s="160" customFormat="1" ht="23.25">
      <c r="A38" s="166"/>
      <c r="B38" s="165"/>
      <c r="C38" s="393"/>
      <c r="D38" s="390"/>
      <c r="E38" s="390"/>
      <c r="F38" s="390"/>
      <c r="G38" s="390"/>
      <c r="H38" s="391"/>
      <c r="I38" s="393"/>
      <c r="J38" s="390"/>
      <c r="K38" s="391"/>
      <c r="L38" s="387"/>
      <c r="M38" s="387"/>
      <c r="N38" s="387"/>
      <c r="O38" s="385"/>
      <c r="P38" s="385"/>
      <c r="Q38" s="385"/>
      <c r="R38" s="407"/>
      <c r="S38" s="408"/>
      <c r="T38" s="409"/>
      <c r="U38" s="407"/>
      <c r="V38" s="408"/>
      <c r="W38" s="409"/>
      <c r="X38" s="385"/>
      <c r="Y38" s="385"/>
      <c r="Z38" s="385"/>
      <c r="AA38" s="385"/>
      <c r="AB38" s="385"/>
      <c r="AC38" s="385"/>
    </row>
    <row r="39" spans="1:29" s="160" customFormat="1" ht="42" customHeight="1">
      <c r="A39" s="166"/>
      <c r="B39" s="165"/>
      <c r="C39" s="164" t="s">
        <v>148</v>
      </c>
      <c r="D39" s="394" t="s">
        <v>147</v>
      </c>
      <c r="E39" s="395"/>
      <c r="F39" s="164" t="s">
        <v>148</v>
      </c>
      <c r="G39" s="394" t="s">
        <v>147</v>
      </c>
      <c r="H39" s="395"/>
      <c r="I39" s="385" t="s">
        <v>148</v>
      </c>
      <c r="J39" s="382" t="s">
        <v>147</v>
      </c>
      <c r="K39" s="382"/>
      <c r="L39" s="164" t="s">
        <v>148</v>
      </c>
      <c r="M39" s="394" t="s">
        <v>147</v>
      </c>
      <c r="N39" s="395"/>
      <c r="O39" s="164" t="s">
        <v>148</v>
      </c>
      <c r="P39" s="394" t="s">
        <v>147</v>
      </c>
      <c r="Q39" s="395"/>
      <c r="R39" s="385" t="s">
        <v>148</v>
      </c>
      <c r="S39" s="382" t="s">
        <v>147</v>
      </c>
      <c r="T39" s="382"/>
      <c r="U39" s="385" t="s">
        <v>148</v>
      </c>
      <c r="V39" s="382" t="s">
        <v>147</v>
      </c>
      <c r="W39" s="382"/>
      <c r="X39" s="164" t="s">
        <v>148</v>
      </c>
      <c r="Y39" s="394" t="s">
        <v>147</v>
      </c>
      <c r="Z39" s="395"/>
      <c r="AA39" s="164" t="s">
        <v>148</v>
      </c>
      <c r="AB39" s="394" t="s">
        <v>147</v>
      </c>
      <c r="AC39" s="395"/>
    </row>
    <row r="40" spans="1:29" s="160" customFormat="1" ht="72" customHeight="1">
      <c r="A40" s="163"/>
      <c r="B40" s="162"/>
      <c r="C40" s="162"/>
      <c r="D40" s="161" t="s">
        <v>146</v>
      </c>
      <c r="E40" s="161" t="s">
        <v>145</v>
      </c>
      <c r="F40" s="162"/>
      <c r="G40" s="161" t="s">
        <v>146</v>
      </c>
      <c r="H40" s="161" t="s">
        <v>145</v>
      </c>
      <c r="I40" s="385"/>
      <c r="J40" s="161" t="s">
        <v>146</v>
      </c>
      <c r="K40" s="161" t="s">
        <v>145</v>
      </c>
      <c r="L40" s="162"/>
      <c r="M40" s="161" t="s">
        <v>146</v>
      </c>
      <c r="N40" s="161" t="s">
        <v>145</v>
      </c>
      <c r="O40" s="162"/>
      <c r="P40" s="161" t="s">
        <v>146</v>
      </c>
      <c r="Q40" s="161" t="s">
        <v>145</v>
      </c>
      <c r="R40" s="385"/>
      <c r="S40" s="161" t="s">
        <v>146</v>
      </c>
      <c r="T40" s="161" t="s">
        <v>145</v>
      </c>
      <c r="U40" s="385"/>
      <c r="V40" s="161" t="s">
        <v>146</v>
      </c>
      <c r="W40" s="161" t="s">
        <v>145</v>
      </c>
      <c r="X40" s="162"/>
      <c r="Y40" s="161" t="s">
        <v>146</v>
      </c>
      <c r="Z40" s="161" t="s">
        <v>145</v>
      </c>
      <c r="AA40" s="162"/>
      <c r="AB40" s="161" t="s">
        <v>146</v>
      </c>
      <c r="AC40" s="161" t="s">
        <v>145</v>
      </c>
    </row>
    <row r="41" spans="1:29" ht="24.75" customHeight="1">
      <c r="A41" s="159" t="s">
        <v>18</v>
      </c>
      <c r="B41" s="158" t="s">
        <v>17</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row>
    <row r="42" spans="1:29" ht="39.950000000000003" customHeight="1">
      <c r="A42" s="143">
        <v>1</v>
      </c>
      <c r="B42" s="150" t="s">
        <v>113</v>
      </c>
      <c r="C42" s="157">
        <v>232715.802</v>
      </c>
      <c r="D42" s="157">
        <v>49800.4545325</v>
      </c>
      <c r="E42" s="157">
        <v>166370.2716749</v>
      </c>
      <c r="F42" s="157">
        <v>87200.082999999999</v>
      </c>
      <c r="G42" s="157">
        <v>31682.539387000001</v>
      </c>
      <c r="H42" s="157">
        <v>89444.598160699999</v>
      </c>
      <c r="I42" s="157">
        <v>5182.43</v>
      </c>
      <c r="J42" s="157">
        <v>0</v>
      </c>
      <c r="K42" s="157">
        <v>0</v>
      </c>
      <c r="L42" s="157">
        <v>12289.468999999999</v>
      </c>
      <c r="M42" s="157">
        <v>780.93766000000005</v>
      </c>
      <c r="N42" s="157">
        <v>3001.9150202999999</v>
      </c>
      <c r="O42" s="157">
        <v>41752.230000000003</v>
      </c>
      <c r="P42" s="157">
        <v>5773.03586</v>
      </c>
      <c r="Q42" s="157">
        <v>16028.3709896</v>
      </c>
      <c r="R42" s="157">
        <v>4340.75</v>
      </c>
      <c r="S42" s="157">
        <v>1</v>
      </c>
      <c r="T42" s="157">
        <v>148.05099999999999</v>
      </c>
      <c r="U42" s="157">
        <v>6721.37</v>
      </c>
      <c r="V42" s="157">
        <v>55</v>
      </c>
      <c r="W42" s="157">
        <v>442.6</v>
      </c>
      <c r="X42" s="157">
        <v>44433.411</v>
      </c>
      <c r="Y42" s="157">
        <v>484.1121</v>
      </c>
      <c r="Z42" s="157">
        <v>1614.6357</v>
      </c>
      <c r="AA42" s="157">
        <v>434635.54499999998</v>
      </c>
      <c r="AB42" s="157">
        <f t="shared" ref="AB42:AB58" si="5">SUM(D42+G42+J42+M42+P42+S42+V42+Y42)</f>
        <v>88577.079539500002</v>
      </c>
      <c r="AC42" s="157">
        <f t="shared" ref="AC42:AC58" si="6">SUM(E42+H42+K42+N42+Q42+T42+W42+Z42)</f>
        <v>277050.44254549994</v>
      </c>
    </row>
    <row r="43" spans="1:29" ht="48" customHeight="1">
      <c r="A43" s="143">
        <v>2</v>
      </c>
      <c r="B43" s="150" t="s">
        <v>112</v>
      </c>
      <c r="C43" s="157">
        <v>44749.240542632098</v>
      </c>
      <c r="D43" s="157">
        <v>9308.0155888013796</v>
      </c>
      <c r="E43" s="157">
        <v>21785.4094079764</v>
      </c>
      <c r="F43" s="157">
        <v>42283.3896623377</v>
      </c>
      <c r="G43" s="157">
        <v>51919.554649061203</v>
      </c>
      <c r="H43" s="157">
        <v>116302.71372791901</v>
      </c>
      <c r="I43" s="157">
        <v>1138.6400000000001</v>
      </c>
      <c r="J43" s="157">
        <v>0</v>
      </c>
      <c r="K43" s="157">
        <v>0</v>
      </c>
      <c r="L43" s="157">
        <v>2459.2786363636401</v>
      </c>
      <c r="M43" s="157">
        <v>0</v>
      </c>
      <c r="N43" s="157">
        <v>1.98675</v>
      </c>
      <c r="O43" s="157">
        <v>22378.724714285701</v>
      </c>
      <c r="P43" s="157">
        <v>451.49101999999999</v>
      </c>
      <c r="Q43" s="157">
        <v>1563.35338</v>
      </c>
      <c r="R43" s="157">
        <v>722.60395522388103</v>
      </c>
      <c r="S43" s="157">
        <v>0</v>
      </c>
      <c r="T43" s="157">
        <v>0</v>
      </c>
      <c r="U43" s="157">
        <v>720.98671428571402</v>
      </c>
      <c r="V43" s="157">
        <v>0</v>
      </c>
      <c r="W43" s="157">
        <v>0</v>
      </c>
      <c r="X43" s="157">
        <v>15404.183519480501</v>
      </c>
      <c r="Y43" s="157">
        <v>2296.4822377999999</v>
      </c>
      <c r="Z43" s="157">
        <v>3493.7175978</v>
      </c>
      <c r="AA43" s="157">
        <v>129857.04774460899</v>
      </c>
      <c r="AB43" s="157">
        <f t="shared" si="5"/>
        <v>63975.54349566259</v>
      </c>
      <c r="AC43" s="157">
        <f t="shared" si="6"/>
        <v>143147.18086369539</v>
      </c>
    </row>
    <row r="44" spans="1:29" ht="46.5" customHeight="1">
      <c r="A44" s="143">
        <v>3</v>
      </c>
      <c r="B44" s="150" t="s">
        <v>111</v>
      </c>
      <c r="C44" s="157">
        <v>10390.547</v>
      </c>
      <c r="D44" s="157">
        <v>33031</v>
      </c>
      <c r="E44" s="157">
        <v>38418.400000000001</v>
      </c>
      <c r="F44" s="157">
        <v>8877.0190000000002</v>
      </c>
      <c r="G44" s="157">
        <v>8301</v>
      </c>
      <c r="H44" s="157">
        <v>12437.89</v>
      </c>
      <c r="I44" s="157">
        <v>92</v>
      </c>
      <c r="J44" s="157">
        <v>0</v>
      </c>
      <c r="K44" s="157">
        <v>0</v>
      </c>
      <c r="L44" s="157">
        <v>550.95799999999997</v>
      </c>
      <c r="M44" s="157">
        <v>0</v>
      </c>
      <c r="N44" s="157">
        <v>1.5</v>
      </c>
      <c r="O44" s="157">
        <v>3188.2179999999998</v>
      </c>
      <c r="P44" s="157">
        <v>0</v>
      </c>
      <c r="Q44" s="157">
        <v>25.35</v>
      </c>
      <c r="R44" s="157">
        <v>153.32499999999999</v>
      </c>
      <c r="S44" s="157">
        <v>0</v>
      </c>
      <c r="T44" s="157">
        <v>0</v>
      </c>
      <c r="U44" s="157">
        <v>207.50200000000001</v>
      </c>
      <c r="V44" s="157">
        <v>0</v>
      </c>
      <c r="W44" s="157">
        <v>0</v>
      </c>
      <c r="X44" s="157">
        <v>2202.5880000000002</v>
      </c>
      <c r="Y44" s="157">
        <v>0</v>
      </c>
      <c r="Z44" s="157">
        <v>0</v>
      </c>
      <c r="AA44" s="157">
        <v>25662.156999999999</v>
      </c>
      <c r="AB44" s="157">
        <f t="shared" si="5"/>
        <v>41332</v>
      </c>
      <c r="AC44" s="157">
        <f t="shared" si="6"/>
        <v>50883.14</v>
      </c>
    </row>
    <row r="45" spans="1:29" ht="39.950000000000003" customHeight="1">
      <c r="A45" s="143">
        <v>4</v>
      </c>
      <c r="B45" s="150" t="s">
        <v>110</v>
      </c>
      <c r="C45" s="157">
        <v>6641.53</v>
      </c>
      <c r="D45" s="157">
        <v>467.089</v>
      </c>
      <c r="E45" s="157">
        <v>5590.0622400000002</v>
      </c>
      <c r="F45" s="157">
        <v>10095.492</v>
      </c>
      <c r="G45" s="157">
        <v>3154.0170800000001</v>
      </c>
      <c r="H45" s="157">
        <v>11550.638859999999</v>
      </c>
      <c r="I45" s="157">
        <v>36.4</v>
      </c>
      <c r="J45" s="157">
        <v>0</v>
      </c>
      <c r="K45" s="157">
        <v>0</v>
      </c>
      <c r="L45" s="157">
        <v>283.95299999999997</v>
      </c>
      <c r="M45" s="157">
        <v>3.6179999999999999</v>
      </c>
      <c r="N45" s="157">
        <v>15.9558</v>
      </c>
      <c r="O45" s="157">
        <v>2619.1509999999998</v>
      </c>
      <c r="P45" s="157">
        <v>405.6</v>
      </c>
      <c r="Q45" s="157">
        <v>1462.3852099999999</v>
      </c>
      <c r="R45" s="157">
        <v>47.41</v>
      </c>
      <c r="S45" s="157">
        <v>0</v>
      </c>
      <c r="T45" s="157">
        <v>0</v>
      </c>
      <c r="U45" s="157">
        <v>77.02</v>
      </c>
      <c r="V45" s="157">
        <v>0</v>
      </c>
      <c r="W45" s="157">
        <v>0</v>
      </c>
      <c r="X45" s="157">
        <v>2026.6110000000001</v>
      </c>
      <c r="Y45" s="157">
        <v>0</v>
      </c>
      <c r="Z45" s="157">
        <v>0</v>
      </c>
      <c r="AA45" s="157">
        <v>21827.566999999999</v>
      </c>
      <c r="AB45" s="157">
        <f t="shared" si="5"/>
        <v>4030.3240799999999</v>
      </c>
      <c r="AC45" s="157">
        <f t="shared" si="6"/>
        <v>18619.042109999999</v>
      </c>
    </row>
    <row r="46" spans="1:29" ht="39.950000000000003" customHeight="1">
      <c r="A46" s="143">
        <v>5</v>
      </c>
      <c r="B46" s="150" t="s">
        <v>109</v>
      </c>
      <c r="C46" s="157">
        <v>4698.2489999999998</v>
      </c>
      <c r="D46" s="157">
        <v>250</v>
      </c>
      <c r="E46" s="157">
        <v>620</v>
      </c>
      <c r="F46" s="157">
        <v>2150.7339999999999</v>
      </c>
      <c r="G46" s="157">
        <v>274</v>
      </c>
      <c r="H46" s="157">
        <v>915</v>
      </c>
      <c r="I46" s="157">
        <v>17.2</v>
      </c>
      <c r="J46" s="157">
        <v>0</v>
      </c>
      <c r="K46" s="157">
        <v>0</v>
      </c>
      <c r="L46" s="157">
        <v>173.49299999999999</v>
      </c>
      <c r="M46" s="157">
        <v>4.5</v>
      </c>
      <c r="N46" s="157">
        <v>14</v>
      </c>
      <c r="O46" s="157">
        <v>2234.3429999999998</v>
      </c>
      <c r="P46" s="157">
        <v>89</v>
      </c>
      <c r="Q46" s="157">
        <v>258</v>
      </c>
      <c r="R46" s="157">
        <v>12.9</v>
      </c>
      <c r="S46" s="157">
        <v>0</v>
      </c>
      <c r="T46" s="157">
        <v>0</v>
      </c>
      <c r="U46" s="157">
        <v>49.823999999999998</v>
      </c>
      <c r="V46" s="157">
        <v>0</v>
      </c>
      <c r="W46" s="157">
        <v>0</v>
      </c>
      <c r="X46" s="157">
        <v>1999.528</v>
      </c>
      <c r="Y46" s="157">
        <v>0</v>
      </c>
      <c r="Z46" s="157">
        <v>0</v>
      </c>
      <c r="AA46" s="157">
        <v>11336.271000000001</v>
      </c>
      <c r="AB46" s="157">
        <f t="shared" si="5"/>
        <v>617.5</v>
      </c>
      <c r="AC46" s="157">
        <f t="shared" si="6"/>
        <v>1807</v>
      </c>
    </row>
    <row r="47" spans="1:29" ht="39.950000000000003" customHeight="1">
      <c r="A47" s="143">
        <v>6</v>
      </c>
      <c r="B47" s="150" t="s">
        <v>108</v>
      </c>
      <c r="C47" s="157">
        <v>69198.775999999998</v>
      </c>
      <c r="D47" s="157">
        <v>19813.879000000001</v>
      </c>
      <c r="E47" s="157">
        <v>62850.7</v>
      </c>
      <c r="F47" s="157">
        <v>37032.983</v>
      </c>
      <c r="G47" s="157">
        <v>35125.375</v>
      </c>
      <c r="H47" s="157">
        <v>103358.602</v>
      </c>
      <c r="I47" s="157">
        <v>798.6</v>
      </c>
      <c r="J47" s="157">
        <v>0</v>
      </c>
      <c r="K47" s="157">
        <v>0</v>
      </c>
      <c r="L47" s="157">
        <v>1961.0940000000001</v>
      </c>
      <c r="M47" s="157">
        <v>63.439</v>
      </c>
      <c r="N47" s="157">
        <v>212.828</v>
      </c>
      <c r="O47" s="157">
        <v>35806.29</v>
      </c>
      <c r="P47" s="157">
        <v>426.625</v>
      </c>
      <c r="Q47" s="157">
        <v>1299.759</v>
      </c>
      <c r="R47" s="157">
        <v>583.86699999999996</v>
      </c>
      <c r="S47" s="157">
        <v>0</v>
      </c>
      <c r="T47" s="157">
        <v>0</v>
      </c>
      <c r="U47" s="157">
        <v>849.27599999999995</v>
      </c>
      <c r="V47" s="157">
        <v>0</v>
      </c>
      <c r="W47" s="157">
        <v>0</v>
      </c>
      <c r="X47" s="157">
        <v>5506.9750000000004</v>
      </c>
      <c r="Y47" s="157">
        <v>357.33300000000003</v>
      </c>
      <c r="Z47" s="157">
        <v>394.62900000000002</v>
      </c>
      <c r="AA47" s="157">
        <v>151737.861</v>
      </c>
      <c r="AB47" s="157">
        <f t="shared" si="5"/>
        <v>55786.650999999998</v>
      </c>
      <c r="AC47" s="157">
        <f t="shared" si="6"/>
        <v>168116.51799999998</v>
      </c>
    </row>
    <row r="48" spans="1:29" ht="39.950000000000003" customHeight="1">
      <c r="A48" s="143">
        <v>7</v>
      </c>
      <c r="B48" s="150" t="s">
        <v>107</v>
      </c>
      <c r="C48" s="157">
        <v>2189.5859999999998</v>
      </c>
      <c r="D48" s="157">
        <v>3170</v>
      </c>
      <c r="E48" s="157">
        <v>13322</v>
      </c>
      <c r="F48" s="157">
        <v>3355.3380000000002</v>
      </c>
      <c r="G48" s="157">
        <v>160</v>
      </c>
      <c r="H48" s="157">
        <v>2632</v>
      </c>
      <c r="I48" s="157">
        <v>20.399999999999999</v>
      </c>
      <c r="J48" s="157">
        <v>0</v>
      </c>
      <c r="K48" s="157">
        <v>0</v>
      </c>
      <c r="L48" s="157">
        <v>682.43700000000001</v>
      </c>
      <c r="M48" s="157">
        <v>4</v>
      </c>
      <c r="N48" s="157">
        <v>80</v>
      </c>
      <c r="O48" s="157">
        <v>1090.53</v>
      </c>
      <c r="P48" s="157">
        <v>150</v>
      </c>
      <c r="Q48" s="157">
        <v>1629</v>
      </c>
      <c r="R48" s="157">
        <v>41.667000000000002</v>
      </c>
      <c r="S48" s="157">
        <v>0</v>
      </c>
      <c r="T48" s="157">
        <v>0</v>
      </c>
      <c r="U48" s="157">
        <v>49.253999999999998</v>
      </c>
      <c r="V48" s="157">
        <v>0</v>
      </c>
      <c r="W48" s="157">
        <v>0</v>
      </c>
      <c r="X48" s="157">
        <v>833.56399999999996</v>
      </c>
      <c r="Y48" s="157">
        <v>2589</v>
      </c>
      <c r="Z48" s="157">
        <v>7317</v>
      </c>
      <c r="AA48" s="157">
        <v>8262.7759999999998</v>
      </c>
      <c r="AB48" s="157">
        <f t="shared" si="5"/>
        <v>6073</v>
      </c>
      <c r="AC48" s="157">
        <f t="shared" si="6"/>
        <v>24980</v>
      </c>
    </row>
    <row r="49" spans="1:29" ht="39.950000000000003" customHeight="1">
      <c r="A49" s="143">
        <v>8</v>
      </c>
      <c r="B49" s="150" t="s">
        <v>106</v>
      </c>
      <c r="C49" s="157">
        <v>17919.008999999998</v>
      </c>
      <c r="D49" s="157">
        <v>3597.56</v>
      </c>
      <c r="E49" s="157">
        <v>4409.5600000000004</v>
      </c>
      <c r="F49" s="157">
        <v>22660.116000000002</v>
      </c>
      <c r="G49" s="157">
        <v>3495</v>
      </c>
      <c r="H49" s="157">
        <v>5325</v>
      </c>
      <c r="I49" s="157">
        <v>396</v>
      </c>
      <c r="J49" s="157">
        <v>0</v>
      </c>
      <c r="K49" s="157">
        <v>0</v>
      </c>
      <c r="L49" s="157">
        <v>1259.2280000000001</v>
      </c>
      <c r="M49" s="157">
        <v>12.27</v>
      </c>
      <c r="N49" s="157">
        <v>124.24</v>
      </c>
      <c r="O49" s="157">
        <v>4167.7489999999998</v>
      </c>
      <c r="P49" s="157">
        <v>1133</v>
      </c>
      <c r="Q49" s="157">
        <v>1521.08</v>
      </c>
      <c r="R49" s="157">
        <v>305.06700000000001</v>
      </c>
      <c r="S49" s="157">
        <v>0</v>
      </c>
      <c r="T49" s="157">
        <v>0</v>
      </c>
      <c r="U49" s="157">
        <v>426.79899999999998</v>
      </c>
      <c r="V49" s="157">
        <v>0</v>
      </c>
      <c r="W49" s="157">
        <v>0</v>
      </c>
      <c r="X49" s="157">
        <v>3502.1439999999998</v>
      </c>
      <c r="Y49" s="157">
        <v>0</v>
      </c>
      <c r="Z49" s="157">
        <v>15.31</v>
      </c>
      <c r="AA49" s="157">
        <v>50636.112000000001</v>
      </c>
      <c r="AB49" s="157">
        <f t="shared" si="5"/>
        <v>8237.83</v>
      </c>
      <c r="AC49" s="157">
        <f t="shared" si="6"/>
        <v>11395.19</v>
      </c>
    </row>
    <row r="50" spans="1:29" ht="39.950000000000003" customHeight="1">
      <c r="A50" s="143">
        <v>9</v>
      </c>
      <c r="B50" s="150" t="s">
        <v>105</v>
      </c>
      <c r="C50" s="157">
        <v>17633.297999999999</v>
      </c>
      <c r="D50" s="157">
        <v>2347.96</v>
      </c>
      <c r="E50" s="157">
        <v>9718.9599999999991</v>
      </c>
      <c r="F50" s="157">
        <v>7529.1989999999996</v>
      </c>
      <c r="G50" s="157">
        <v>192.5</v>
      </c>
      <c r="H50" s="157">
        <v>52831.07</v>
      </c>
      <c r="I50" s="157">
        <v>489.45</v>
      </c>
      <c r="J50" s="157">
        <v>37.76</v>
      </c>
      <c r="K50" s="157">
        <v>124.76</v>
      </c>
      <c r="L50" s="157">
        <v>322.49299999999999</v>
      </c>
      <c r="M50" s="157">
        <v>1.54</v>
      </c>
      <c r="N50" s="157">
        <v>116.54</v>
      </c>
      <c r="O50" s="157">
        <v>911.14800000000002</v>
      </c>
      <c r="P50" s="157">
        <v>6.42</v>
      </c>
      <c r="Q50" s="157">
        <v>1627.42</v>
      </c>
      <c r="R50" s="157">
        <v>96.66</v>
      </c>
      <c r="S50" s="157">
        <v>0</v>
      </c>
      <c r="T50" s="157">
        <v>0</v>
      </c>
      <c r="U50" s="157">
        <v>158.85400000000001</v>
      </c>
      <c r="V50" s="157">
        <v>0</v>
      </c>
      <c r="W50" s="157">
        <v>0</v>
      </c>
      <c r="X50" s="157">
        <v>4369.4040000000005</v>
      </c>
      <c r="Y50" s="157">
        <v>22470.22</v>
      </c>
      <c r="Z50" s="157">
        <v>22470.22</v>
      </c>
      <c r="AA50" s="157">
        <v>31510.506000000001</v>
      </c>
      <c r="AB50" s="157">
        <f t="shared" si="5"/>
        <v>25056.400000000001</v>
      </c>
      <c r="AC50" s="157">
        <f t="shared" si="6"/>
        <v>86888.97</v>
      </c>
    </row>
    <row r="51" spans="1:29" ht="39.950000000000003" customHeight="1">
      <c r="A51" s="143">
        <v>10</v>
      </c>
      <c r="B51" s="150" t="s">
        <v>104</v>
      </c>
      <c r="C51" s="157">
        <v>9844.9699999999993</v>
      </c>
      <c r="D51" s="157">
        <v>16142.71</v>
      </c>
      <c r="E51" s="157">
        <v>39626.887085800001</v>
      </c>
      <c r="F51" s="157">
        <v>24879.53</v>
      </c>
      <c r="G51" s="157">
        <v>10750.35</v>
      </c>
      <c r="H51" s="157">
        <v>36572.883636999999</v>
      </c>
      <c r="I51" s="157">
        <v>0</v>
      </c>
      <c r="J51" s="157">
        <v>0</v>
      </c>
      <c r="K51" s="157">
        <v>0</v>
      </c>
      <c r="L51" s="157">
        <v>131.63</v>
      </c>
      <c r="M51" s="157">
        <v>5.24</v>
      </c>
      <c r="N51" s="157">
        <v>20.713000000000001</v>
      </c>
      <c r="O51" s="157">
        <v>597.24</v>
      </c>
      <c r="P51" s="157">
        <v>45.7</v>
      </c>
      <c r="Q51" s="157">
        <v>185.92500000000001</v>
      </c>
      <c r="R51" s="157">
        <v>372.41</v>
      </c>
      <c r="S51" s="157">
        <v>0</v>
      </c>
      <c r="T51" s="157">
        <v>0</v>
      </c>
      <c r="U51" s="157">
        <v>629.88</v>
      </c>
      <c r="V51" s="157">
        <v>0</v>
      </c>
      <c r="W51" s="157">
        <v>0</v>
      </c>
      <c r="X51" s="157">
        <v>4112.41</v>
      </c>
      <c r="Y51" s="157">
        <v>372.9</v>
      </c>
      <c r="Z51" s="157">
        <v>571.72799999999995</v>
      </c>
      <c r="AA51" s="157">
        <v>40568.07</v>
      </c>
      <c r="AB51" s="157">
        <f t="shared" si="5"/>
        <v>27316.9</v>
      </c>
      <c r="AC51" s="157">
        <f t="shared" si="6"/>
        <v>76978.136722800002</v>
      </c>
    </row>
    <row r="52" spans="1:29" ht="39.950000000000003" customHeight="1">
      <c r="A52" s="143">
        <v>11</v>
      </c>
      <c r="B52" s="150" t="s">
        <v>103</v>
      </c>
      <c r="C52" s="157">
        <v>26180.776542632098</v>
      </c>
      <c r="D52" s="157">
        <v>4926</v>
      </c>
      <c r="E52" s="157">
        <v>14204</v>
      </c>
      <c r="F52" s="157">
        <v>16808.023662337699</v>
      </c>
      <c r="G52" s="157">
        <v>10106</v>
      </c>
      <c r="H52" s="157">
        <v>21457</v>
      </c>
      <c r="I52" s="157">
        <v>137.19999999999999</v>
      </c>
      <c r="J52" s="157">
        <v>1267</v>
      </c>
      <c r="K52" s="157">
        <v>1840</v>
      </c>
      <c r="L52" s="157">
        <v>2555.5476363636399</v>
      </c>
      <c r="M52" s="157">
        <v>65</v>
      </c>
      <c r="N52" s="157">
        <v>95</v>
      </c>
      <c r="O52" s="157">
        <v>5280.02171428571</v>
      </c>
      <c r="P52" s="157">
        <v>839</v>
      </c>
      <c r="Q52" s="157">
        <v>1454</v>
      </c>
      <c r="R52" s="157">
        <v>347.28595522388099</v>
      </c>
      <c r="S52" s="157">
        <v>0</v>
      </c>
      <c r="T52" s="157">
        <v>37</v>
      </c>
      <c r="U52" s="157">
        <v>500.708714285714</v>
      </c>
      <c r="V52" s="157">
        <v>0</v>
      </c>
      <c r="W52" s="157">
        <v>0</v>
      </c>
      <c r="X52" s="157">
        <v>1629.3925194805199</v>
      </c>
      <c r="Y52" s="157">
        <v>17413</v>
      </c>
      <c r="Z52" s="157">
        <v>25307</v>
      </c>
      <c r="AA52" s="157">
        <v>53438.956744609197</v>
      </c>
      <c r="AB52" s="157">
        <f t="shared" si="5"/>
        <v>34616</v>
      </c>
      <c r="AC52" s="157">
        <f t="shared" si="6"/>
        <v>64394</v>
      </c>
    </row>
    <row r="53" spans="1:29" ht="39.950000000000003" customHeight="1">
      <c r="A53" s="143">
        <v>12</v>
      </c>
      <c r="B53" s="150" t="s">
        <v>102</v>
      </c>
      <c r="C53" s="157">
        <v>4617.1769999999997</v>
      </c>
      <c r="D53" s="157">
        <v>892.08</v>
      </c>
      <c r="E53" s="157">
        <v>2906.51</v>
      </c>
      <c r="F53" s="157">
        <v>8040.4459999999999</v>
      </c>
      <c r="G53" s="157">
        <v>5544.65</v>
      </c>
      <c r="H53" s="157">
        <v>15337.64</v>
      </c>
      <c r="I53" s="157">
        <v>0</v>
      </c>
      <c r="J53" s="157">
        <v>0</v>
      </c>
      <c r="K53" s="157">
        <v>0</v>
      </c>
      <c r="L53" s="157">
        <v>575.71299999999997</v>
      </c>
      <c r="M53" s="157">
        <v>2.0499999999999998</v>
      </c>
      <c r="N53" s="157">
        <v>9.99</v>
      </c>
      <c r="O53" s="157">
        <v>2627.9140000000002</v>
      </c>
      <c r="P53" s="157">
        <v>246.05</v>
      </c>
      <c r="Q53" s="157">
        <v>663.08</v>
      </c>
      <c r="R53" s="157">
        <v>51.366999999999997</v>
      </c>
      <c r="S53" s="157">
        <v>0</v>
      </c>
      <c r="T53" s="157">
        <v>0</v>
      </c>
      <c r="U53" s="157">
        <v>47.308999999999997</v>
      </c>
      <c r="V53" s="157">
        <v>0</v>
      </c>
      <c r="W53" s="157">
        <v>0</v>
      </c>
      <c r="X53" s="157">
        <v>1350.2460000000001</v>
      </c>
      <c r="Y53" s="157">
        <v>0.3</v>
      </c>
      <c r="Z53" s="157">
        <v>2.13</v>
      </c>
      <c r="AA53" s="157">
        <v>17310.171999999999</v>
      </c>
      <c r="AB53" s="157">
        <f t="shared" si="5"/>
        <v>6685.13</v>
      </c>
      <c r="AC53" s="157">
        <f t="shared" si="6"/>
        <v>18919.350000000006</v>
      </c>
    </row>
    <row r="54" spans="1:29" ht="39.950000000000003" customHeight="1">
      <c r="A54" s="143">
        <v>13</v>
      </c>
      <c r="B54" s="150" t="s">
        <v>101</v>
      </c>
      <c r="C54" s="157">
        <v>1010.95</v>
      </c>
      <c r="D54" s="157">
        <v>60577.106623699998</v>
      </c>
      <c r="E54" s="157">
        <v>75156.180964200001</v>
      </c>
      <c r="F54" s="157">
        <v>12835.92</v>
      </c>
      <c r="G54" s="157">
        <v>48643.2726654</v>
      </c>
      <c r="H54" s="157">
        <v>114243.6583372</v>
      </c>
      <c r="I54" s="157">
        <v>34</v>
      </c>
      <c r="J54" s="157">
        <v>0</v>
      </c>
      <c r="K54" s="157">
        <v>0</v>
      </c>
      <c r="L54" s="157">
        <v>735.67</v>
      </c>
      <c r="M54" s="157">
        <v>0</v>
      </c>
      <c r="N54" s="157">
        <v>0</v>
      </c>
      <c r="O54" s="157">
        <v>895.76</v>
      </c>
      <c r="P54" s="157">
        <v>0</v>
      </c>
      <c r="Q54" s="157">
        <v>0</v>
      </c>
      <c r="R54" s="157">
        <v>37.590000000000003</v>
      </c>
      <c r="S54" s="157">
        <v>0</v>
      </c>
      <c r="T54" s="157">
        <v>0</v>
      </c>
      <c r="U54" s="157">
        <v>66.41</v>
      </c>
      <c r="V54" s="157">
        <v>0</v>
      </c>
      <c r="W54" s="157">
        <v>0</v>
      </c>
      <c r="X54" s="157">
        <v>988.5</v>
      </c>
      <c r="Y54" s="157">
        <v>0</v>
      </c>
      <c r="Z54" s="157">
        <v>0</v>
      </c>
      <c r="AA54" s="157">
        <v>16604.8</v>
      </c>
      <c r="AB54" s="157">
        <f t="shared" si="5"/>
        <v>109220.3792891</v>
      </c>
      <c r="AC54" s="157">
        <f t="shared" si="6"/>
        <v>189399.8393014</v>
      </c>
    </row>
    <row r="55" spans="1:29" ht="39.950000000000003" customHeight="1">
      <c r="A55" s="143">
        <v>14</v>
      </c>
      <c r="B55" s="149" t="s">
        <v>100</v>
      </c>
      <c r="C55" s="157">
        <v>112829.035</v>
      </c>
      <c r="D55" s="157">
        <v>46443.181359408802</v>
      </c>
      <c r="E55" s="157">
        <v>186531.807194327</v>
      </c>
      <c r="F55" s="157">
        <v>120550.761</v>
      </c>
      <c r="G55" s="157">
        <v>55912.796866477998</v>
      </c>
      <c r="H55" s="157">
        <v>170144.012560551</v>
      </c>
      <c r="I55" s="157">
        <v>5947.97</v>
      </c>
      <c r="J55" s="157">
        <v>0</v>
      </c>
      <c r="K55" s="157">
        <v>0</v>
      </c>
      <c r="L55" s="157">
        <v>3226.9850000000001</v>
      </c>
      <c r="M55" s="157">
        <v>0.72699999999999998</v>
      </c>
      <c r="N55" s="157">
        <v>28.237439999999999</v>
      </c>
      <c r="O55" s="157">
        <v>16264.049000000001</v>
      </c>
      <c r="P55" s="157">
        <v>3681.98441</v>
      </c>
      <c r="Q55" s="157">
        <v>16396.118259999999</v>
      </c>
      <c r="R55" s="157">
        <v>743.98699999999997</v>
      </c>
      <c r="S55" s="157">
        <v>0</v>
      </c>
      <c r="T55" s="157">
        <v>0</v>
      </c>
      <c r="U55" s="157">
        <v>810.93100000000004</v>
      </c>
      <c r="V55" s="157">
        <v>0</v>
      </c>
      <c r="W55" s="157">
        <v>0</v>
      </c>
      <c r="X55" s="157">
        <v>8663.84</v>
      </c>
      <c r="Y55" s="157">
        <v>72.123000000000005</v>
      </c>
      <c r="Z55" s="157">
        <v>235.7911</v>
      </c>
      <c r="AA55" s="157">
        <v>269037.55800000002</v>
      </c>
      <c r="AB55" s="157">
        <f t="shared" si="5"/>
        <v>106110.8126358868</v>
      </c>
      <c r="AC55" s="157">
        <f t="shared" si="6"/>
        <v>373335.96655487799</v>
      </c>
    </row>
    <row r="56" spans="1:29" ht="39.950000000000003" customHeight="1">
      <c r="A56" s="143">
        <v>15</v>
      </c>
      <c r="B56" s="149" t="s">
        <v>99</v>
      </c>
      <c r="C56" s="157">
        <v>144737.48800000001</v>
      </c>
      <c r="D56" s="157">
        <v>31912.63</v>
      </c>
      <c r="E56" s="157">
        <v>132432.68461</v>
      </c>
      <c r="F56" s="157">
        <v>68892.466</v>
      </c>
      <c r="G56" s="157">
        <v>34831.65</v>
      </c>
      <c r="H56" s="157">
        <v>97417.293283702005</v>
      </c>
      <c r="I56" s="157">
        <v>4065</v>
      </c>
      <c r="J56" s="157">
        <v>0</v>
      </c>
      <c r="K56" s="157">
        <v>0</v>
      </c>
      <c r="L56" s="157">
        <v>2342.0509999999999</v>
      </c>
      <c r="M56" s="157">
        <v>860.04</v>
      </c>
      <c r="N56" s="157">
        <v>4266.5362299999997</v>
      </c>
      <c r="O56" s="157">
        <v>15058.583000000001</v>
      </c>
      <c r="P56" s="157">
        <v>6757.58</v>
      </c>
      <c r="Q56" s="157">
        <v>14934.59295</v>
      </c>
      <c r="R56" s="157">
        <v>750.01499999999999</v>
      </c>
      <c r="S56" s="157">
        <v>0</v>
      </c>
      <c r="T56" s="157">
        <v>0</v>
      </c>
      <c r="U56" s="157">
        <v>1053.6880000000001</v>
      </c>
      <c r="V56" s="157">
        <v>0</v>
      </c>
      <c r="W56" s="157">
        <v>0</v>
      </c>
      <c r="X56" s="157">
        <v>18762.719000000001</v>
      </c>
      <c r="Y56" s="157">
        <v>4306.72</v>
      </c>
      <c r="Z56" s="157">
        <v>11742.058000000001</v>
      </c>
      <c r="AA56" s="157">
        <v>255662.01</v>
      </c>
      <c r="AB56" s="157">
        <f t="shared" si="5"/>
        <v>78668.62</v>
      </c>
      <c r="AC56" s="157">
        <f t="shared" si="6"/>
        <v>260793.16507370197</v>
      </c>
    </row>
    <row r="57" spans="1:29" ht="39.950000000000003" customHeight="1">
      <c r="A57" s="143">
        <v>16</v>
      </c>
      <c r="B57" s="149" t="s">
        <v>98</v>
      </c>
      <c r="C57" s="157">
        <v>126992.942</v>
      </c>
      <c r="D57" s="157">
        <v>96239.316992199994</v>
      </c>
      <c r="E57" s="157">
        <v>192014.35946509999</v>
      </c>
      <c r="F57" s="157">
        <v>132004.166</v>
      </c>
      <c r="G57" s="157">
        <v>170595.1520843</v>
      </c>
      <c r="H57" s="157">
        <v>379978.22011330002</v>
      </c>
      <c r="I57" s="157">
        <v>6006.63</v>
      </c>
      <c r="J57" s="157">
        <v>0</v>
      </c>
      <c r="K57" s="157">
        <v>4506.1870781999996</v>
      </c>
      <c r="L57" s="157">
        <v>1884.348</v>
      </c>
      <c r="M57" s="157">
        <v>115.0656</v>
      </c>
      <c r="N57" s="157">
        <v>199.05119999999999</v>
      </c>
      <c r="O57" s="157">
        <v>10548.055</v>
      </c>
      <c r="P57" s="157">
        <v>3927.7608700000001</v>
      </c>
      <c r="Q57" s="157">
        <v>6152.7412700000004</v>
      </c>
      <c r="R57" s="157">
        <v>1158.0350000000001</v>
      </c>
      <c r="S57" s="157">
        <v>0</v>
      </c>
      <c r="T57" s="157">
        <v>0</v>
      </c>
      <c r="U57" s="157">
        <v>1258.51</v>
      </c>
      <c r="V57" s="157">
        <v>0</v>
      </c>
      <c r="W57" s="157">
        <v>0</v>
      </c>
      <c r="X57" s="157">
        <v>10361.145</v>
      </c>
      <c r="Y57" s="157">
        <v>3045.462</v>
      </c>
      <c r="Z57" s="157">
        <v>4867.3440000000001</v>
      </c>
      <c r="AA57" s="157">
        <v>290213.83100000001</v>
      </c>
      <c r="AB57" s="157">
        <f t="shared" si="5"/>
        <v>273922.75754649995</v>
      </c>
      <c r="AC57" s="157">
        <f t="shared" si="6"/>
        <v>587717.90312660008</v>
      </c>
    </row>
    <row r="58" spans="1:29" ht="39.950000000000003" customHeight="1">
      <c r="A58" s="143">
        <v>17</v>
      </c>
      <c r="B58" s="149" t="s">
        <v>97</v>
      </c>
      <c r="C58" s="157">
        <v>3671.4845426320599</v>
      </c>
      <c r="D58" s="157">
        <v>34791</v>
      </c>
      <c r="E58" s="157">
        <v>50867.088150000003</v>
      </c>
      <c r="F58" s="157">
        <v>16923.4577792208</v>
      </c>
      <c r="G58" s="157">
        <v>24918.576896800001</v>
      </c>
      <c r="H58" s="157">
        <v>59990.555024000001</v>
      </c>
      <c r="I58" s="157">
        <v>273.2</v>
      </c>
      <c r="J58" s="157">
        <v>0</v>
      </c>
      <c r="K58" s="157">
        <v>0</v>
      </c>
      <c r="L58" s="157">
        <v>965.24699999999996</v>
      </c>
      <c r="M58" s="157">
        <v>0</v>
      </c>
      <c r="N58" s="157">
        <v>0</v>
      </c>
      <c r="O58" s="157">
        <v>3232.3647142857099</v>
      </c>
      <c r="P58" s="157">
        <v>651</v>
      </c>
      <c r="Q58" s="157">
        <v>1865.01</v>
      </c>
      <c r="R58" s="157">
        <v>686.03595522388105</v>
      </c>
      <c r="S58" s="157">
        <v>0</v>
      </c>
      <c r="T58" s="157">
        <v>0</v>
      </c>
      <c r="U58" s="157">
        <v>614.68171428571395</v>
      </c>
      <c r="V58" s="157">
        <v>0</v>
      </c>
      <c r="W58" s="157">
        <v>0</v>
      </c>
      <c r="X58" s="157">
        <v>6443.6115194805197</v>
      </c>
      <c r="Y58" s="157">
        <v>409.6</v>
      </c>
      <c r="Z58" s="157">
        <v>457.59</v>
      </c>
      <c r="AA58" s="157">
        <v>32810.083225128699</v>
      </c>
      <c r="AB58" s="157">
        <f t="shared" si="5"/>
        <v>60770.176896800003</v>
      </c>
      <c r="AC58" s="157">
        <f t="shared" si="6"/>
        <v>113180.24317399999</v>
      </c>
    </row>
    <row r="59" spans="1:29" ht="39.950000000000003" customHeight="1">
      <c r="A59" s="140"/>
      <c r="B59" s="145" t="s">
        <v>11</v>
      </c>
      <c r="C59" s="157">
        <f t="shared" ref="C59:AC59" si="7">SUM(C42:C58)</f>
        <v>836020.86062789639</v>
      </c>
      <c r="D59" s="157">
        <f t="shared" si="7"/>
        <v>413709.98309661017</v>
      </c>
      <c r="E59" s="157">
        <f t="shared" si="7"/>
        <v>1016824.8807923034</v>
      </c>
      <c r="F59" s="157">
        <f t="shared" si="7"/>
        <v>622119.1241038962</v>
      </c>
      <c r="G59" s="157">
        <f t="shared" si="7"/>
        <v>495606.43462903926</v>
      </c>
      <c r="H59" s="157">
        <f t="shared" si="7"/>
        <v>1289938.7757043717</v>
      </c>
      <c r="I59" s="157">
        <f t="shared" si="7"/>
        <v>24635.120000000003</v>
      </c>
      <c r="J59" s="157">
        <f t="shared" si="7"/>
        <v>1304.76</v>
      </c>
      <c r="K59" s="157">
        <f t="shared" si="7"/>
        <v>6470.9470781999999</v>
      </c>
      <c r="L59" s="157">
        <f t="shared" si="7"/>
        <v>32399.595272727278</v>
      </c>
      <c r="M59" s="157">
        <f t="shared" si="7"/>
        <v>1918.4272599999999</v>
      </c>
      <c r="N59" s="157">
        <f t="shared" si="7"/>
        <v>8188.4934402999988</v>
      </c>
      <c r="O59" s="157">
        <f t="shared" si="7"/>
        <v>168652.37114285713</v>
      </c>
      <c r="P59" s="157">
        <f t="shared" si="7"/>
        <v>24584.247159999999</v>
      </c>
      <c r="Q59" s="157">
        <f t="shared" si="7"/>
        <v>67066.18605959999</v>
      </c>
      <c r="R59" s="157">
        <f t="shared" si="7"/>
        <v>10450.975865671642</v>
      </c>
      <c r="S59" s="157">
        <f t="shared" si="7"/>
        <v>1</v>
      </c>
      <c r="T59" s="157">
        <f t="shared" si="7"/>
        <v>185.05099999999999</v>
      </c>
      <c r="U59" s="157">
        <f t="shared" si="7"/>
        <v>14243.004142857144</v>
      </c>
      <c r="V59" s="157">
        <f t="shared" si="7"/>
        <v>55</v>
      </c>
      <c r="W59" s="157">
        <f t="shared" si="7"/>
        <v>442.6</v>
      </c>
      <c r="X59" s="157">
        <f t="shared" si="7"/>
        <v>132590.27255844156</v>
      </c>
      <c r="Y59" s="157">
        <f t="shared" si="7"/>
        <v>53817.252337800004</v>
      </c>
      <c r="Z59" s="157">
        <f t="shared" si="7"/>
        <v>78489.153397799993</v>
      </c>
      <c r="AA59" s="157">
        <f t="shared" si="7"/>
        <v>1841111.3237143469</v>
      </c>
      <c r="AB59" s="157">
        <f t="shared" si="7"/>
        <v>990997.10448344948</v>
      </c>
      <c r="AC59" s="157">
        <f t="shared" si="7"/>
        <v>2467606.0874725753</v>
      </c>
    </row>
    <row r="60" spans="1:29" ht="21" customHeight="1">
      <c r="A60" s="140" t="s">
        <v>10</v>
      </c>
      <c r="B60" s="145" t="s">
        <v>9</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row>
    <row r="61" spans="1:29" ht="39.950000000000003" customHeight="1">
      <c r="A61" s="140">
        <v>1</v>
      </c>
      <c r="B61" s="145" t="s">
        <v>96</v>
      </c>
      <c r="C61" s="157">
        <v>273992.58</v>
      </c>
      <c r="D61" s="157">
        <v>44078</v>
      </c>
      <c r="E61" s="157">
        <v>157250</v>
      </c>
      <c r="F61" s="157">
        <v>38137.79</v>
      </c>
      <c r="G61" s="157">
        <v>19803</v>
      </c>
      <c r="H61" s="157">
        <v>59707</v>
      </c>
      <c r="I61" s="157">
        <v>857.2</v>
      </c>
      <c r="J61" s="157">
        <v>0</v>
      </c>
      <c r="K61" s="157">
        <v>0</v>
      </c>
      <c r="L61" s="157">
        <v>5755.69</v>
      </c>
      <c r="M61" s="157">
        <v>191</v>
      </c>
      <c r="N61" s="157">
        <v>874</v>
      </c>
      <c r="O61" s="157">
        <v>32817.22</v>
      </c>
      <c r="P61" s="157">
        <v>1777</v>
      </c>
      <c r="Q61" s="157">
        <v>5469</v>
      </c>
      <c r="R61" s="157">
        <v>642.9</v>
      </c>
      <c r="S61" s="157">
        <v>0</v>
      </c>
      <c r="T61" s="157">
        <v>0</v>
      </c>
      <c r="U61" s="157">
        <v>1656.41</v>
      </c>
      <c r="V61" s="157">
        <v>4</v>
      </c>
      <c r="W61" s="157">
        <v>9</v>
      </c>
      <c r="X61" s="157">
        <v>47636.88</v>
      </c>
      <c r="Y61" s="157">
        <v>392</v>
      </c>
      <c r="Z61" s="157">
        <v>3011</v>
      </c>
      <c r="AA61" s="157">
        <v>401496.67</v>
      </c>
      <c r="AB61" s="157">
        <f t="shared" ref="AB61:AC63" si="8">SUM(D61+G61+J61+M61+P61+S61+V61+Y61)</f>
        <v>66245</v>
      </c>
      <c r="AC61" s="157">
        <f t="shared" si="8"/>
        <v>226320</v>
      </c>
    </row>
    <row r="62" spans="1:29" ht="39.950000000000003" customHeight="1">
      <c r="A62" s="143">
        <v>2</v>
      </c>
      <c r="B62" s="142" t="s">
        <v>95</v>
      </c>
      <c r="C62" s="157">
        <v>766373.92</v>
      </c>
      <c r="D62" s="157">
        <v>73591</v>
      </c>
      <c r="E62" s="157">
        <v>277636</v>
      </c>
      <c r="F62" s="157">
        <v>77790.649999999994</v>
      </c>
      <c r="G62" s="157">
        <v>10093</v>
      </c>
      <c r="H62" s="157">
        <v>28768</v>
      </c>
      <c r="I62" s="157">
        <v>3440.1</v>
      </c>
      <c r="J62" s="157">
        <v>0</v>
      </c>
      <c r="K62" s="157">
        <v>0</v>
      </c>
      <c r="L62" s="157">
        <v>21778.77</v>
      </c>
      <c r="M62" s="157">
        <v>593</v>
      </c>
      <c r="N62" s="157">
        <v>2539</v>
      </c>
      <c r="O62" s="157">
        <v>63630.11</v>
      </c>
      <c r="P62" s="157">
        <v>3880</v>
      </c>
      <c r="Q62" s="157">
        <v>10088</v>
      </c>
      <c r="R62" s="157">
        <v>8482.9599999999991</v>
      </c>
      <c r="S62" s="157">
        <v>55</v>
      </c>
      <c r="T62" s="157">
        <v>243</v>
      </c>
      <c r="U62" s="157">
        <v>6554.86</v>
      </c>
      <c r="V62" s="157">
        <v>30</v>
      </c>
      <c r="W62" s="157">
        <v>60</v>
      </c>
      <c r="X62" s="157">
        <v>40150.949999999997</v>
      </c>
      <c r="Y62" s="157">
        <v>19055</v>
      </c>
      <c r="Z62" s="157">
        <v>28417</v>
      </c>
      <c r="AA62" s="157">
        <v>988202.32</v>
      </c>
      <c r="AB62" s="157">
        <f t="shared" si="8"/>
        <v>107297</v>
      </c>
      <c r="AC62" s="157">
        <f t="shared" si="8"/>
        <v>347751</v>
      </c>
    </row>
    <row r="63" spans="1:29" ht="39.950000000000003" customHeight="1">
      <c r="A63" s="143">
        <v>3</v>
      </c>
      <c r="B63" s="142" t="s">
        <v>94</v>
      </c>
      <c r="C63" s="157">
        <v>474715.25400000002</v>
      </c>
      <c r="D63" s="157">
        <v>48470.3</v>
      </c>
      <c r="E63" s="157">
        <v>262577.3</v>
      </c>
      <c r="F63" s="157">
        <v>101652.27800000001</v>
      </c>
      <c r="G63" s="157">
        <v>23389.08</v>
      </c>
      <c r="H63" s="157">
        <v>61210.080000000002</v>
      </c>
      <c r="I63" s="157">
        <v>237.59</v>
      </c>
      <c r="J63" s="157">
        <v>0</v>
      </c>
      <c r="K63" s="157">
        <v>0</v>
      </c>
      <c r="L63" s="157">
        <v>11606.545</v>
      </c>
      <c r="M63" s="157">
        <v>701.45</v>
      </c>
      <c r="N63" s="157">
        <v>2995.45</v>
      </c>
      <c r="O63" s="157">
        <v>25619.829000000002</v>
      </c>
      <c r="P63" s="157">
        <v>2820.32</v>
      </c>
      <c r="Q63" s="157">
        <v>7694.32</v>
      </c>
      <c r="R63" s="157">
        <v>4620.0050000000001</v>
      </c>
      <c r="S63" s="157">
        <v>0</v>
      </c>
      <c r="T63" s="157">
        <v>0</v>
      </c>
      <c r="U63" s="157">
        <v>5901.8739999999998</v>
      </c>
      <c r="V63" s="157">
        <v>14.34</v>
      </c>
      <c r="W63" s="157">
        <v>65.34</v>
      </c>
      <c r="X63" s="157">
        <v>35986.978000000003</v>
      </c>
      <c r="Y63" s="157">
        <v>8536.1</v>
      </c>
      <c r="Z63" s="157">
        <v>22009.37</v>
      </c>
      <c r="AA63" s="157">
        <v>660340.353</v>
      </c>
      <c r="AB63" s="157">
        <f t="shared" si="8"/>
        <v>83931.590000000011</v>
      </c>
      <c r="AC63" s="157">
        <f t="shared" si="8"/>
        <v>356551.86000000004</v>
      </c>
    </row>
    <row r="64" spans="1:29" ht="39.950000000000003" customHeight="1">
      <c r="A64" s="140"/>
      <c r="B64" s="145" t="s">
        <v>8</v>
      </c>
      <c r="C64" s="157">
        <f t="shared" ref="C64:AC64" si="9">SUM(C61:C63)</f>
        <v>1515081.754</v>
      </c>
      <c r="D64" s="157">
        <f t="shared" si="9"/>
        <v>166139.29999999999</v>
      </c>
      <c r="E64" s="157">
        <f t="shared" si="9"/>
        <v>697463.3</v>
      </c>
      <c r="F64" s="157">
        <f t="shared" si="9"/>
        <v>217580.71799999999</v>
      </c>
      <c r="G64" s="157">
        <f t="shared" si="9"/>
        <v>53285.08</v>
      </c>
      <c r="H64" s="157">
        <f t="shared" si="9"/>
        <v>149685.08000000002</v>
      </c>
      <c r="I64" s="157">
        <f t="shared" si="9"/>
        <v>4534.8900000000003</v>
      </c>
      <c r="J64" s="157">
        <f t="shared" si="9"/>
        <v>0</v>
      </c>
      <c r="K64" s="157">
        <f t="shared" si="9"/>
        <v>0</v>
      </c>
      <c r="L64" s="157">
        <f t="shared" si="9"/>
        <v>39141.004999999997</v>
      </c>
      <c r="M64" s="157">
        <f t="shared" si="9"/>
        <v>1485.45</v>
      </c>
      <c r="N64" s="157">
        <f t="shared" si="9"/>
        <v>6408.45</v>
      </c>
      <c r="O64" s="157">
        <f t="shared" si="9"/>
        <v>122067.159</v>
      </c>
      <c r="P64" s="157">
        <f t="shared" si="9"/>
        <v>8477.32</v>
      </c>
      <c r="Q64" s="157">
        <f t="shared" si="9"/>
        <v>23251.32</v>
      </c>
      <c r="R64" s="157">
        <f t="shared" si="9"/>
        <v>13745.864999999998</v>
      </c>
      <c r="S64" s="157">
        <f t="shared" si="9"/>
        <v>55</v>
      </c>
      <c r="T64" s="157">
        <f t="shared" si="9"/>
        <v>243</v>
      </c>
      <c r="U64" s="157">
        <f t="shared" si="9"/>
        <v>14113.144</v>
      </c>
      <c r="V64" s="157">
        <f t="shared" si="9"/>
        <v>48.34</v>
      </c>
      <c r="W64" s="157">
        <f t="shared" si="9"/>
        <v>134.34</v>
      </c>
      <c r="X64" s="157">
        <f t="shared" si="9"/>
        <v>123774.80799999999</v>
      </c>
      <c r="Y64" s="157">
        <f t="shared" si="9"/>
        <v>27983.1</v>
      </c>
      <c r="Z64" s="157">
        <f t="shared" si="9"/>
        <v>53437.369999999995</v>
      </c>
      <c r="AA64" s="157">
        <f t="shared" si="9"/>
        <v>2050039.3429999999</v>
      </c>
      <c r="AB64" s="157">
        <f t="shared" si="9"/>
        <v>257473.59000000003</v>
      </c>
      <c r="AC64" s="157">
        <f t="shared" si="9"/>
        <v>930622.8600000001</v>
      </c>
    </row>
    <row r="65" spans="1:30" ht="39.950000000000003" customHeight="1">
      <c r="A65" s="145" t="s">
        <v>7</v>
      </c>
      <c r="B65" s="148"/>
      <c r="C65" s="157">
        <f t="shared" ref="C65:AC65" si="10">SUM(C14,C32,C59)</f>
        <v>5513276.6801826889</v>
      </c>
      <c r="D65" s="157">
        <f t="shared" si="10"/>
        <v>1766632.4032458104</v>
      </c>
      <c r="E65" s="157">
        <f t="shared" si="10"/>
        <v>5099715.4663958438</v>
      </c>
      <c r="F65" s="157">
        <f t="shared" si="10"/>
        <v>2957847.8052428328</v>
      </c>
      <c r="G65" s="157">
        <f t="shared" si="10"/>
        <v>1413694.6124294791</v>
      </c>
      <c r="H65" s="157">
        <f t="shared" si="10"/>
        <v>4424289.0844443627</v>
      </c>
      <c r="I65" s="157">
        <f t="shared" si="10"/>
        <v>225969.69687500002</v>
      </c>
      <c r="J65" s="157">
        <f t="shared" si="10"/>
        <v>8365.369999999999</v>
      </c>
      <c r="K65" s="157">
        <f t="shared" si="10"/>
        <v>66397.083278200007</v>
      </c>
      <c r="L65" s="157">
        <f t="shared" si="10"/>
        <v>331260.10706366907</v>
      </c>
      <c r="M65" s="157">
        <f t="shared" si="10"/>
        <v>25180.848999100002</v>
      </c>
      <c r="N65" s="157">
        <f t="shared" si="10"/>
        <v>112438.0103078</v>
      </c>
      <c r="O65" s="157">
        <f t="shared" si="10"/>
        <v>1495443.9033130715</v>
      </c>
      <c r="P65" s="157">
        <f t="shared" si="10"/>
        <v>122216.78504650001</v>
      </c>
      <c r="Q65" s="157">
        <f t="shared" si="10"/>
        <v>752391.71684230003</v>
      </c>
      <c r="R65" s="157">
        <f t="shared" si="10"/>
        <v>91161.914488119408</v>
      </c>
      <c r="S65" s="157">
        <f t="shared" si="10"/>
        <v>436.049057</v>
      </c>
      <c r="T65" s="157">
        <f t="shared" si="10"/>
        <v>14042.915107000001</v>
      </c>
      <c r="U65" s="157">
        <f t="shared" si="10"/>
        <v>126760.60842607143</v>
      </c>
      <c r="V65" s="157">
        <f t="shared" si="10"/>
        <v>925.7600000000001</v>
      </c>
      <c r="W65" s="157">
        <f t="shared" si="10"/>
        <v>18521.194359999998</v>
      </c>
      <c r="X65" s="157">
        <f t="shared" si="10"/>
        <v>977447.99747532466</v>
      </c>
      <c r="Y65" s="157">
        <f t="shared" si="10"/>
        <v>143563.86879880002</v>
      </c>
      <c r="Z65" s="157">
        <f t="shared" si="10"/>
        <v>326555.4232968</v>
      </c>
      <c r="AA65" s="157">
        <f t="shared" si="10"/>
        <v>11719168.713066777</v>
      </c>
      <c r="AB65" s="157">
        <f t="shared" si="10"/>
        <v>3481015.6975766895</v>
      </c>
      <c r="AC65" s="157">
        <f t="shared" si="10"/>
        <v>10814350.894032305</v>
      </c>
      <c r="AD65" s="114"/>
    </row>
    <row r="66" spans="1:30" ht="39.950000000000003" customHeight="1">
      <c r="A66" s="145" t="s">
        <v>54</v>
      </c>
      <c r="B66" s="145"/>
      <c r="C66" s="157">
        <f t="shared" ref="C66:AC66" si="11">SUM(C65,C64)</f>
        <v>7028358.4341826886</v>
      </c>
      <c r="D66" s="157">
        <f t="shared" si="11"/>
        <v>1932771.7032458105</v>
      </c>
      <c r="E66" s="157">
        <f t="shared" si="11"/>
        <v>5797178.7663958436</v>
      </c>
      <c r="F66" s="157">
        <f t="shared" si="11"/>
        <v>3175428.5232428326</v>
      </c>
      <c r="G66" s="157">
        <f t="shared" si="11"/>
        <v>1466979.6924294792</v>
      </c>
      <c r="H66" s="157">
        <f t="shared" si="11"/>
        <v>4573974.1644443627</v>
      </c>
      <c r="I66" s="157">
        <f t="shared" si="11"/>
        <v>230504.58687500004</v>
      </c>
      <c r="J66" s="157">
        <f t="shared" si="11"/>
        <v>8365.369999999999</v>
      </c>
      <c r="K66" s="157">
        <f t="shared" si="11"/>
        <v>66397.083278200007</v>
      </c>
      <c r="L66" s="157">
        <f t="shared" si="11"/>
        <v>370401.11206366908</v>
      </c>
      <c r="M66" s="157">
        <f t="shared" si="11"/>
        <v>26666.298999100003</v>
      </c>
      <c r="N66" s="157">
        <f t="shared" si="11"/>
        <v>118846.46030779999</v>
      </c>
      <c r="O66" s="157">
        <f t="shared" si="11"/>
        <v>1617511.0623130715</v>
      </c>
      <c r="P66" s="157">
        <f t="shared" si="11"/>
        <v>130694.10504650002</v>
      </c>
      <c r="Q66" s="157">
        <f t="shared" si="11"/>
        <v>775643.03684229997</v>
      </c>
      <c r="R66" s="157">
        <f t="shared" si="11"/>
        <v>104907.77948811941</v>
      </c>
      <c r="S66" s="157">
        <f t="shared" si="11"/>
        <v>491.049057</v>
      </c>
      <c r="T66" s="157">
        <f t="shared" si="11"/>
        <v>14285.915107000001</v>
      </c>
      <c r="U66" s="157">
        <f t="shared" si="11"/>
        <v>140873.75242607144</v>
      </c>
      <c r="V66" s="157">
        <f t="shared" si="11"/>
        <v>974.10000000000014</v>
      </c>
      <c r="W66" s="157">
        <f t="shared" si="11"/>
        <v>18655.534359999998</v>
      </c>
      <c r="X66" s="157">
        <f t="shared" si="11"/>
        <v>1101222.8054753246</v>
      </c>
      <c r="Y66" s="157">
        <f t="shared" si="11"/>
        <v>171546.96879880002</v>
      </c>
      <c r="Z66" s="157">
        <f t="shared" si="11"/>
        <v>379992.7932968</v>
      </c>
      <c r="AA66" s="157">
        <f t="shared" si="11"/>
        <v>13769208.056066778</v>
      </c>
      <c r="AB66" s="157">
        <f t="shared" si="11"/>
        <v>3738489.2875766894</v>
      </c>
      <c r="AC66" s="157">
        <f t="shared" si="11"/>
        <v>11744973.754032305</v>
      </c>
    </row>
    <row r="67" spans="1:30" ht="26.25" customHeight="1">
      <c r="A67" s="140" t="s">
        <v>5</v>
      </c>
      <c r="B67" s="145" t="s">
        <v>4</v>
      </c>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row>
    <row r="68" spans="1:30" ht="39.950000000000003" customHeight="1">
      <c r="A68" s="143">
        <v>1</v>
      </c>
      <c r="B68" s="142" t="s">
        <v>92</v>
      </c>
      <c r="C68" s="157">
        <v>51351.616000000002</v>
      </c>
      <c r="D68" s="157">
        <v>13444.99</v>
      </c>
      <c r="E68" s="157">
        <v>14542.03</v>
      </c>
      <c r="F68" s="157">
        <v>15239.429</v>
      </c>
      <c r="G68" s="157">
        <v>0</v>
      </c>
      <c r="H68" s="157">
        <v>0</v>
      </c>
      <c r="I68" s="157">
        <v>27.35</v>
      </c>
      <c r="J68" s="157">
        <v>0</v>
      </c>
      <c r="K68" s="157">
        <v>0</v>
      </c>
      <c r="L68" s="157">
        <v>294.86099999999999</v>
      </c>
      <c r="M68" s="157">
        <v>0</v>
      </c>
      <c r="N68" s="157">
        <v>0</v>
      </c>
      <c r="O68" s="157">
        <v>1214.7619999999999</v>
      </c>
      <c r="P68" s="157">
        <v>0</v>
      </c>
      <c r="Q68" s="157">
        <v>0</v>
      </c>
      <c r="R68" s="157">
        <v>126.98</v>
      </c>
      <c r="S68" s="157">
        <v>0</v>
      </c>
      <c r="T68" s="157">
        <v>0</v>
      </c>
      <c r="U68" s="157">
        <v>165.613</v>
      </c>
      <c r="V68" s="157">
        <v>0</v>
      </c>
      <c r="W68" s="157">
        <v>0</v>
      </c>
      <c r="X68" s="157">
        <v>3998.4569999999999</v>
      </c>
      <c r="Y68" s="157">
        <v>0</v>
      </c>
      <c r="Z68" s="157">
        <v>0</v>
      </c>
      <c r="AA68" s="157">
        <v>72419.067999999999</v>
      </c>
      <c r="AB68" s="157">
        <f t="shared" ref="AB68:AC70" si="12">SUM(D68+G68+J68+M68+P68+S68+V68+Y68)</f>
        <v>13444.99</v>
      </c>
      <c r="AC68" s="157">
        <f t="shared" si="12"/>
        <v>14542.03</v>
      </c>
    </row>
    <row r="69" spans="1:30" ht="39.950000000000003" customHeight="1">
      <c r="A69" s="143">
        <v>2</v>
      </c>
      <c r="B69" s="142" t="s">
        <v>91</v>
      </c>
      <c r="C69" s="157">
        <v>1499802.523</v>
      </c>
      <c r="D69" s="157">
        <v>107922.79</v>
      </c>
      <c r="E69" s="157">
        <v>644796.89</v>
      </c>
      <c r="F69" s="157">
        <v>189512.56</v>
      </c>
      <c r="G69" s="157">
        <v>0</v>
      </c>
      <c r="H69" s="157">
        <v>0</v>
      </c>
      <c r="I69" s="157">
        <v>1863.9</v>
      </c>
      <c r="J69" s="157">
        <v>0</v>
      </c>
      <c r="K69" s="157">
        <v>0</v>
      </c>
      <c r="L69" s="157">
        <v>13207.273999999999</v>
      </c>
      <c r="M69" s="157">
        <v>0</v>
      </c>
      <c r="N69" s="157">
        <v>0</v>
      </c>
      <c r="O69" s="157">
        <v>73522.588000000003</v>
      </c>
      <c r="P69" s="157">
        <v>0</v>
      </c>
      <c r="Q69" s="157">
        <v>0</v>
      </c>
      <c r="R69" s="157">
        <v>4292.6769999999997</v>
      </c>
      <c r="S69" s="157">
        <v>0</v>
      </c>
      <c r="T69" s="157">
        <v>0</v>
      </c>
      <c r="U69" s="157">
        <v>17579.991000000002</v>
      </c>
      <c r="V69" s="157">
        <v>0</v>
      </c>
      <c r="W69" s="157">
        <v>0</v>
      </c>
      <c r="X69" s="157">
        <v>161611.505</v>
      </c>
      <c r="Y69" s="157">
        <v>0</v>
      </c>
      <c r="Z69" s="157">
        <v>0</v>
      </c>
      <c r="AA69" s="157">
        <v>1961393.0179999999</v>
      </c>
      <c r="AB69" s="157">
        <f t="shared" si="12"/>
        <v>107922.79</v>
      </c>
      <c r="AC69" s="157">
        <f t="shared" si="12"/>
        <v>644796.89</v>
      </c>
    </row>
    <row r="70" spans="1:30" ht="39.950000000000003" customHeight="1">
      <c r="A70" s="143">
        <v>3</v>
      </c>
      <c r="B70" s="142" t="s">
        <v>90</v>
      </c>
      <c r="C70" s="157">
        <v>83729.31</v>
      </c>
      <c r="D70" s="157">
        <v>0</v>
      </c>
      <c r="E70" s="157">
        <v>0</v>
      </c>
      <c r="F70" s="157">
        <v>743.48</v>
      </c>
      <c r="G70" s="157">
        <v>0</v>
      </c>
      <c r="H70" s="157">
        <v>0</v>
      </c>
      <c r="I70" s="157">
        <v>4</v>
      </c>
      <c r="J70" s="157">
        <v>0</v>
      </c>
      <c r="K70" s="157">
        <v>0</v>
      </c>
      <c r="L70" s="157">
        <v>440.17</v>
      </c>
      <c r="M70" s="157">
        <v>0</v>
      </c>
      <c r="N70" s="157">
        <v>0</v>
      </c>
      <c r="O70" s="157">
        <v>947.51</v>
      </c>
      <c r="P70" s="157">
        <v>0</v>
      </c>
      <c r="Q70" s="157">
        <v>0</v>
      </c>
      <c r="R70" s="157">
        <v>9.84</v>
      </c>
      <c r="S70" s="157">
        <v>0</v>
      </c>
      <c r="T70" s="157">
        <v>0</v>
      </c>
      <c r="U70" s="157">
        <v>15.78</v>
      </c>
      <c r="V70" s="157">
        <v>0</v>
      </c>
      <c r="W70" s="157">
        <v>0</v>
      </c>
      <c r="X70" s="157">
        <v>1675.31</v>
      </c>
      <c r="Y70" s="157">
        <v>0</v>
      </c>
      <c r="Z70" s="157">
        <v>0</v>
      </c>
      <c r="AA70" s="157">
        <v>87565.4</v>
      </c>
      <c r="AB70" s="157">
        <f t="shared" si="12"/>
        <v>0</v>
      </c>
      <c r="AC70" s="157">
        <f t="shared" si="12"/>
        <v>0</v>
      </c>
    </row>
    <row r="71" spans="1:30" ht="39.950000000000003" customHeight="1">
      <c r="A71" s="140"/>
      <c r="B71" s="145" t="s">
        <v>3</v>
      </c>
      <c r="C71" s="157">
        <f t="shared" ref="C71:AC71" si="13">SUM(C68:C70)</f>
        <v>1634883.449</v>
      </c>
      <c r="D71" s="157">
        <f t="shared" si="13"/>
        <v>121367.78</v>
      </c>
      <c r="E71" s="157">
        <f t="shared" si="13"/>
        <v>659338.92000000004</v>
      </c>
      <c r="F71" s="157">
        <f t="shared" si="13"/>
        <v>205495.46900000001</v>
      </c>
      <c r="G71" s="157">
        <f t="shared" si="13"/>
        <v>0</v>
      </c>
      <c r="H71" s="157">
        <f t="shared" si="13"/>
        <v>0</v>
      </c>
      <c r="I71" s="157">
        <f t="shared" si="13"/>
        <v>1895.25</v>
      </c>
      <c r="J71" s="157">
        <f t="shared" si="13"/>
        <v>0</v>
      </c>
      <c r="K71" s="157">
        <f t="shared" si="13"/>
        <v>0</v>
      </c>
      <c r="L71" s="157">
        <f t="shared" si="13"/>
        <v>13942.305</v>
      </c>
      <c r="M71" s="157">
        <f t="shared" si="13"/>
        <v>0</v>
      </c>
      <c r="N71" s="157">
        <f t="shared" si="13"/>
        <v>0</v>
      </c>
      <c r="O71" s="157">
        <f t="shared" si="13"/>
        <v>75684.86</v>
      </c>
      <c r="P71" s="157">
        <f t="shared" si="13"/>
        <v>0</v>
      </c>
      <c r="Q71" s="157">
        <f t="shared" si="13"/>
        <v>0</v>
      </c>
      <c r="R71" s="157">
        <f t="shared" si="13"/>
        <v>4429.4969999999994</v>
      </c>
      <c r="S71" s="157">
        <f t="shared" si="13"/>
        <v>0</v>
      </c>
      <c r="T71" s="157">
        <f t="shared" si="13"/>
        <v>0</v>
      </c>
      <c r="U71" s="157">
        <f t="shared" si="13"/>
        <v>17761.384000000002</v>
      </c>
      <c r="V71" s="157">
        <f t="shared" si="13"/>
        <v>0</v>
      </c>
      <c r="W71" s="157">
        <f t="shared" si="13"/>
        <v>0</v>
      </c>
      <c r="X71" s="157">
        <f t="shared" si="13"/>
        <v>167285.272</v>
      </c>
      <c r="Y71" s="157">
        <f t="shared" si="13"/>
        <v>0</v>
      </c>
      <c r="Z71" s="157">
        <f t="shared" si="13"/>
        <v>0</v>
      </c>
      <c r="AA71" s="157">
        <f t="shared" si="13"/>
        <v>2121377.486</v>
      </c>
      <c r="AB71" s="157">
        <f t="shared" si="13"/>
        <v>121367.78</v>
      </c>
      <c r="AC71" s="157">
        <f t="shared" si="13"/>
        <v>659338.92000000004</v>
      </c>
    </row>
    <row r="72" spans="1:30" ht="28.5" customHeight="1">
      <c r="A72" s="143" t="s">
        <v>2</v>
      </c>
      <c r="B72" s="142" t="s">
        <v>89</v>
      </c>
      <c r="C72" s="157">
        <v>5762.6819999999998</v>
      </c>
      <c r="D72" s="157">
        <v>0</v>
      </c>
      <c r="E72" s="157">
        <v>0</v>
      </c>
      <c r="F72" s="157">
        <v>89429.797999999995</v>
      </c>
      <c r="G72" s="157">
        <v>13467.47</v>
      </c>
      <c r="H72" s="157">
        <v>31085.93</v>
      </c>
      <c r="I72" s="157">
        <v>367.4</v>
      </c>
      <c r="J72" s="157">
        <v>0</v>
      </c>
      <c r="K72" s="157">
        <v>0</v>
      </c>
      <c r="L72" s="157">
        <v>1317.9110000000001</v>
      </c>
      <c r="M72" s="157">
        <v>0</v>
      </c>
      <c r="N72" s="157">
        <v>0</v>
      </c>
      <c r="O72" s="157">
        <v>4457.2020000000002</v>
      </c>
      <c r="P72" s="157">
        <v>0</v>
      </c>
      <c r="Q72" s="157">
        <v>0</v>
      </c>
      <c r="R72" s="157">
        <v>774.66</v>
      </c>
      <c r="S72" s="157">
        <v>0</v>
      </c>
      <c r="T72" s="157">
        <v>0</v>
      </c>
      <c r="U72" s="157">
        <v>1263.578</v>
      </c>
      <c r="V72" s="157">
        <v>0</v>
      </c>
      <c r="W72" s="157">
        <v>0</v>
      </c>
      <c r="X72" s="157">
        <v>8098.0240000000003</v>
      </c>
      <c r="Y72" s="157">
        <v>926.45</v>
      </c>
      <c r="Z72" s="157">
        <v>3138.32</v>
      </c>
      <c r="AA72" s="157">
        <v>111471.255</v>
      </c>
      <c r="AB72" s="157">
        <f>SUM(D72+G72+J72+M72+P72+S72+V72+Y72)</f>
        <v>14393.92</v>
      </c>
      <c r="AC72" s="157">
        <f>SUM(E72+H72+K72+N72+Q72+T72+W72+Z72)</f>
        <v>34224.25</v>
      </c>
    </row>
    <row r="73" spans="1:30" ht="31.5" customHeight="1">
      <c r="A73" s="143"/>
      <c r="B73" s="142" t="s">
        <v>1</v>
      </c>
      <c r="C73" s="157">
        <f t="shared" ref="C73:AC73" si="14">SUM(C72)</f>
        <v>5762.6819999999998</v>
      </c>
      <c r="D73" s="157">
        <f t="shared" si="14"/>
        <v>0</v>
      </c>
      <c r="E73" s="157">
        <f t="shared" si="14"/>
        <v>0</v>
      </c>
      <c r="F73" s="157">
        <f t="shared" si="14"/>
        <v>89429.797999999995</v>
      </c>
      <c r="G73" s="157">
        <f t="shared" si="14"/>
        <v>13467.47</v>
      </c>
      <c r="H73" s="157">
        <f t="shared" si="14"/>
        <v>31085.93</v>
      </c>
      <c r="I73" s="157">
        <f t="shared" si="14"/>
        <v>367.4</v>
      </c>
      <c r="J73" s="157">
        <f t="shared" si="14"/>
        <v>0</v>
      </c>
      <c r="K73" s="157">
        <f t="shared" si="14"/>
        <v>0</v>
      </c>
      <c r="L73" s="157">
        <f t="shared" si="14"/>
        <v>1317.9110000000001</v>
      </c>
      <c r="M73" s="157">
        <f t="shared" si="14"/>
        <v>0</v>
      </c>
      <c r="N73" s="157">
        <f t="shared" si="14"/>
        <v>0</v>
      </c>
      <c r="O73" s="157">
        <f t="shared" si="14"/>
        <v>4457.2020000000002</v>
      </c>
      <c r="P73" s="157">
        <f t="shared" si="14"/>
        <v>0</v>
      </c>
      <c r="Q73" s="157">
        <f t="shared" si="14"/>
        <v>0</v>
      </c>
      <c r="R73" s="157">
        <f t="shared" si="14"/>
        <v>774.66</v>
      </c>
      <c r="S73" s="157">
        <f t="shared" si="14"/>
        <v>0</v>
      </c>
      <c r="T73" s="157">
        <f t="shared" si="14"/>
        <v>0</v>
      </c>
      <c r="U73" s="157">
        <f t="shared" si="14"/>
        <v>1263.578</v>
      </c>
      <c r="V73" s="157">
        <f t="shared" si="14"/>
        <v>0</v>
      </c>
      <c r="W73" s="157">
        <f t="shared" si="14"/>
        <v>0</v>
      </c>
      <c r="X73" s="157">
        <f t="shared" si="14"/>
        <v>8098.0240000000003</v>
      </c>
      <c r="Y73" s="157">
        <f t="shared" si="14"/>
        <v>926.45</v>
      </c>
      <c r="Z73" s="157">
        <f t="shared" si="14"/>
        <v>3138.32</v>
      </c>
      <c r="AA73" s="157">
        <f t="shared" si="14"/>
        <v>111471.255</v>
      </c>
      <c r="AB73" s="157">
        <f t="shared" si="14"/>
        <v>14393.92</v>
      </c>
      <c r="AC73" s="157">
        <f t="shared" si="14"/>
        <v>34224.25</v>
      </c>
    </row>
    <row r="74" spans="1:30" ht="39.950000000000003" customHeight="1">
      <c r="A74" s="143"/>
      <c r="B74" s="142" t="s">
        <v>43</v>
      </c>
      <c r="C74" s="157">
        <f t="shared" ref="C74:AC74" si="15">SUM(C66,C71,C73)</f>
        <v>8669004.5651826896</v>
      </c>
      <c r="D74" s="157">
        <f t="shared" si="15"/>
        <v>2054139.4832458105</v>
      </c>
      <c r="E74" s="157">
        <f t="shared" si="15"/>
        <v>6456517.6863958435</v>
      </c>
      <c r="F74" s="157">
        <f t="shared" si="15"/>
        <v>3470353.7902428326</v>
      </c>
      <c r="G74" s="157">
        <f t="shared" si="15"/>
        <v>1480447.1624294792</v>
      </c>
      <c r="H74" s="157">
        <f t="shared" si="15"/>
        <v>4605060.0944443624</v>
      </c>
      <c r="I74" s="157">
        <f t="shared" si="15"/>
        <v>232767.23687500003</v>
      </c>
      <c r="J74" s="157">
        <f t="shared" si="15"/>
        <v>8365.369999999999</v>
      </c>
      <c r="K74" s="157">
        <f t="shared" si="15"/>
        <v>66397.083278200007</v>
      </c>
      <c r="L74" s="157">
        <f t="shared" si="15"/>
        <v>385661.32806366909</v>
      </c>
      <c r="M74" s="157">
        <f t="shared" si="15"/>
        <v>26666.298999100003</v>
      </c>
      <c r="N74" s="157">
        <f t="shared" si="15"/>
        <v>118846.46030779999</v>
      </c>
      <c r="O74" s="157">
        <f t="shared" si="15"/>
        <v>1697653.1243130716</v>
      </c>
      <c r="P74" s="157">
        <f t="shared" si="15"/>
        <v>130694.10504650002</v>
      </c>
      <c r="Q74" s="157">
        <f t="shared" si="15"/>
        <v>775643.03684229997</v>
      </c>
      <c r="R74" s="157">
        <f t="shared" si="15"/>
        <v>110111.93648811942</v>
      </c>
      <c r="S74" s="157">
        <f t="shared" si="15"/>
        <v>491.049057</v>
      </c>
      <c r="T74" s="157">
        <f t="shared" si="15"/>
        <v>14285.915107000001</v>
      </c>
      <c r="U74" s="157">
        <f t="shared" si="15"/>
        <v>159898.71442607144</v>
      </c>
      <c r="V74" s="157">
        <f t="shared" si="15"/>
        <v>974.10000000000014</v>
      </c>
      <c r="W74" s="157">
        <f t="shared" si="15"/>
        <v>18655.534359999998</v>
      </c>
      <c r="X74" s="157">
        <f t="shared" si="15"/>
        <v>1276606.1014753247</v>
      </c>
      <c r="Y74" s="157">
        <f t="shared" si="15"/>
        <v>172473.41879880003</v>
      </c>
      <c r="Z74" s="157">
        <f t="shared" si="15"/>
        <v>383131.1132968</v>
      </c>
      <c r="AA74" s="157">
        <f t="shared" si="15"/>
        <v>16002056.797066778</v>
      </c>
      <c r="AB74" s="157">
        <f t="shared" si="15"/>
        <v>3874250.9875766891</v>
      </c>
      <c r="AC74" s="157">
        <f t="shared" si="15"/>
        <v>12438536.924032304</v>
      </c>
    </row>
    <row r="75" spans="1:30" ht="26.25">
      <c r="A75" s="156"/>
      <c r="B75" s="156"/>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row>
    <row r="76" spans="1:30">
      <c r="A76" s="113"/>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row>
  </sheetData>
  <mergeCells count="57">
    <mergeCell ref="R37:T38"/>
    <mergeCell ref="U37:W38"/>
    <mergeCell ref="F4:H5"/>
    <mergeCell ref="I4:K5"/>
    <mergeCell ref="J6:K6"/>
    <mergeCell ref="I6:I7"/>
    <mergeCell ref="A33:Z33"/>
    <mergeCell ref="C6:C7"/>
    <mergeCell ref="R4:T5"/>
    <mergeCell ref="S6:T6"/>
    <mergeCell ref="U4:W5"/>
    <mergeCell ref="V6:W6"/>
    <mergeCell ref="D6:E6"/>
    <mergeCell ref="X6:X7"/>
    <mergeCell ref="C4:E5"/>
    <mergeCell ref="A1:Z1"/>
    <mergeCell ref="A2:Z2"/>
    <mergeCell ref="A4:A7"/>
    <mergeCell ref="B4:B7"/>
    <mergeCell ref="L4:N5"/>
    <mergeCell ref="O4:Q5"/>
    <mergeCell ref="X4:Z5"/>
    <mergeCell ref="A3:AC3"/>
    <mergeCell ref="AA4:AC5"/>
    <mergeCell ref="AA6:AA7"/>
    <mergeCell ref="AB39:AC39"/>
    <mergeCell ref="F6:F7"/>
    <mergeCell ref="C37:E38"/>
    <mergeCell ref="AB6:AC6"/>
    <mergeCell ref="S39:T39"/>
    <mergeCell ref="V39:W39"/>
    <mergeCell ref="R39:R40"/>
    <mergeCell ref="Y6:Z6"/>
    <mergeCell ref="AA37:AC38"/>
    <mergeCell ref="M39:N39"/>
    <mergeCell ref="P39:Q39"/>
    <mergeCell ref="Y39:Z39"/>
    <mergeCell ref="A34:Z34"/>
    <mergeCell ref="R6:R7"/>
    <mergeCell ref="U6:U7"/>
    <mergeCell ref="U39:U40"/>
    <mergeCell ref="J39:K39"/>
    <mergeCell ref="P6:Q6"/>
    <mergeCell ref="G6:H6"/>
    <mergeCell ref="L6:L7"/>
    <mergeCell ref="M6:N6"/>
    <mergeCell ref="O6:O7"/>
    <mergeCell ref="I39:I40"/>
    <mergeCell ref="A35:Z35"/>
    <mergeCell ref="L37:N38"/>
    <mergeCell ref="O37:Q38"/>
    <mergeCell ref="X37:Z38"/>
    <mergeCell ref="F37:H38"/>
    <mergeCell ref="I37:K38"/>
    <mergeCell ref="D39:E39"/>
    <mergeCell ref="G39:H39"/>
    <mergeCell ref="A36:AC36"/>
  </mergeCells>
  <pageMargins left="0.47244094488188981" right="0.23622047244094491" top="1.1811023622047245" bottom="0.35433070866141736" header="0.31496062992125984" footer="0.31496062992125984"/>
  <pageSetup paperSize="9" scale="28" orientation="landscape" horizontalDpi="4294967292" r:id="rId1"/>
  <rowBreaks count="1" manualBreakCount="1">
    <brk id="32" max="1048575" man="1"/>
  </rowBreaks>
</worksheet>
</file>

<file path=xl/worksheets/sheet8.xml><?xml version="1.0" encoding="utf-8"?>
<worksheet xmlns="http://schemas.openxmlformats.org/spreadsheetml/2006/main" xmlns:r="http://schemas.openxmlformats.org/officeDocument/2006/relationships">
  <dimension ref="A1:N45"/>
  <sheetViews>
    <sheetView view="pageBreakPreview" zoomScale="60" workbookViewId="0">
      <selection activeCell="D17" sqref="D17"/>
    </sheetView>
  </sheetViews>
  <sheetFormatPr defaultRowHeight="23.25"/>
  <cols>
    <col min="1" max="1" width="10.42578125" style="176" customWidth="1"/>
    <col min="2" max="2" width="87.42578125" style="176" customWidth="1"/>
    <col min="3" max="3" width="30.5703125" style="176" customWidth="1"/>
    <col min="4" max="4" width="44.5703125" style="176" customWidth="1"/>
    <col min="5" max="5" width="0.140625" style="176" hidden="1" customWidth="1"/>
    <col min="6" max="6" width="11.42578125" style="176" hidden="1" customWidth="1"/>
    <col min="7" max="7" width="0.7109375" style="176" hidden="1" customWidth="1"/>
    <col min="8" max="11" width="11.42578125" style="176" hidden="1" customWidth="1"/>
    <col min="12" max="12" width="0.28515625" style="176" hidden="1" customWidth="1"/>
    <col min="13" max="13" width="0" style="176" hidden="1" customWidth="1"/>
    <col min="14" max="14" width="11.42578125" style="176" hidden="1" customWidth="1"/>
    <col min="15" max="15" width="11.42578125" style="176" customWidth="1"/>
    <col min="16" max="16384" width="9.140625" style="176"/>
  </cols>
  <sheetData>
    <row r="1" spans="1:5">
      <c r="A1" s="186"/>
      <c r="B1" s="186"/>
      <c r="C1" s="186" t="s">
        <v>52</v>
      </c>
      <c r="D1" s="188"/>
      <c r="E1" s="182"/>
    </row>
    <row r="2" spans="1:5">
      <c r="A2" s="186"/>
      <c r="B2" s="186"/>
      <c r="C2" s="186"/>
      <c r="D2" s="186" t="s">
        <v>214</v>
      </c>
      <c r="E2" s="182"/>
    </row>
    <row r="3" spans="1:5">
      <c r="A3" s="434" t="s">
        <v>213</v>
      </c>
      <c r="B3" s="434"/>
      <c r="C3" s="434"/>
      <c r="D3" s="434"/>
      <c r="E3" s="182"/>
    </row>
    <row r="4" spans="1:5">
      <c r="A4" s="186"/>
      <c r="B4" s="186"/>
      <c r="C4" s="186"/>
      <c r="D4" s="186"/>
      <c r="E4" s="182"/>
    </row>
    <row r="5" spans="1:5">
      <c r="A5" s="186"/>
      <c r="B5" s="186"/>
      <c r="C5" s="437" t="s">
        <v>212</v>
      </c>
      <c r="D5" s="438"/>
      <c r="E5" s="182"/>
    </row>
    <row r="6" spans="1:5">
      <c r="A6" s="432" t="s">
        <v>211</v>
      </c>
      <c r="B6" s="432"/>
      <c r="C6" s="432"/>
      <c r="D6" s="187" t="s">
        <v>210</v>
      </c>
      <c r="E6" s="182"/>
    </row>
    <row r="7" spans="1:5">
      <c r="A7" s="186"/>
      <c r="B7" s="186"/>
      <c r="C7" s="186"/>
      <c r="D7" s="186"/>
      <c r="E7" s="182"/>
    </row>
    <row r="8" spans="1:5" ht="21.95" customHeight="1">
      <c r="A8" s="184" t="s">
        <v>209</v>
      </c>
      <c r="B8" s="184" t="s">
        <v>208</v>
      </c>
      <c r="C8" s="433" t="s">
        <v>207</v>
      </c>
      <c r="D8" s="433"/>
      <c r="E8" s="182"/>
    </row>
    <row r="9" spans="1:5" ht="21.95" customHeight="1">
      <c r="A9" s="180"/>
      <c r="B9" s="180"/>
      <c r="C9" s="180" t="s">
        <v>206</v>
      </c>
      <c r="D9" s="180" t="s">
        <v>57</v>
      </c>
      <c r="E9" s="182"/>
    </row>
    <row r="10" spans="1:5" ht="21.95" customHeight="1">
      <c r="A10" s="184">
        <v>1</v>
      </c>
      <c r="B10" s="184" t="s">
        <v>205</v>
      </c>
      <c r="C10" s="180"/>
      <c r="D10" s="180"/>
      <c r="E10" s="182"/>
    </row>
    <row r="11" spans="1:5" ht="21.95" customHeight="1">
      <c r="A11" s="184" t="s">
        <v>204</v>
      </c>
      <c r="B11" s="184" t="s">
        <v>203</v>
      </c>
      <c r="C11" s="180">
        <f>SUM(C12:C14)</f>
        <v>6707256</v>
      </c>
      <c r="D11" s="183">
        <f>SUM(D12:D14)</f>
        <v>8669004.5651826914</v>
      </c>
      <c r="E11" s="182"/>
    </row>
    <row r="12" spans="1:5" ht="39.950000000000003" customHeight="1">
      <c r="A12" s="180" t="s">
        <v>202</v>
      </c>
      <c r="B12" s="180" t="s">
        <v>201</v>
      </c>
      <c r="C12" s="180">
        <f>SUM('[2]LBS-I Pub'!C12+'[2]LBS-I Pvt'!C12+'[2]LBS-I RRB'!C12+'[2]lbs-I-coop'!C12+'[2]LBS-i-ksFC'!C12)</f>
        <v>5994941</v>
      </c>
      <c r="D12" s="183">
        <f>SUM('[2]LBS-I Pub'!D12+'[2]LBS-I Pvt'!D12+'[2]LBS-I RRB'!D12+'[2]lbs-I-coop'!D12+'[2]LBS-i-ksFC'!D12)</f>
        <v>7769763.4410954835</v>
      </c>
      <c r="E12" s="182"/>
    </row>
    <row r="13" spans="1:5" ht="39.950000000000003" customHeight="1">
      <c r="A13" s="180" t="s">
        <v>200</v>
      </c>
      <c r="B13" s="180" t="s">
        <v>199</v>
      </c>
      <c r="C13" s="180">
        <f>SUM('[2]LBS-I Pub'!C13+'[2]LBS-I Pvt'!C13+'[2]LBS-I RRB'!C13+'[2]lbs-I-coop'!C13+'[2]LBS-i-ksFC'!C13)</f>
        <v>450038</v>
      </c>
      <c r="D13" s="183">
        <f>SUM('[2]LBS-I Pub'!D13+'[2]LBS-I Pvt'!D13+'[2]LBS-I RRB'!D13+'[2]lbs-I-coop'!D13+'[2]LBS-i-ksFC'!D13)</f>
        <v>494378.4063753268</v>
      </c>
      <c r="E13" s="182"/>
    </row>
    <row r="14" spans="1:5" ht="39.950000000000003" customHeight="1">
      <c r="A14" s="180" t="s">
        <v>198</v>
      </c>
      <c r="B14" s="180" t="s">
        <v>197</v>
      </c>
      <c r="C14" s="180">
        <f>SUM('[2]LBS-I Pub'!C14+'[2]LBS-I Pvt'!C14+'[2]LBS-I RRB'!C14+'[2]lbs-I-coop'!C14+'[2]LBS-i-ksFC'!C14)</f>
        <v>262277</v>
      </c>
      <c r="D14" s="183">
        <f>SUM('[2]LBS-I Pub'!D14+'[2]LBS-I Pvt'!D14+'[2]LBS-I RRB'!D14+'[2]lbs-I-coop'!D14+'[2]LBS-i-ksFC'!D14)</f>
        <v>404862.71771188086</v>
      </c>
      <c r="E14" s="182"/>
    </row>
    <row r="15" spans="1:5" ht="48.75" customHeight="1">
      <c r="A15" s="184" t="s">
        <v>196</v>
      </c>
      <c r="B15" s="184" t="s">
        <v>195</v>
      </c>
      <c r="C15" s="180">
        <f>SUM('[2]LBS-I Pub'!C15+'[2]LBS-I Pvt'!C15+'[2]LBS-I RRB'!C15+'[2]lbs-I-coop'!C15+'[2]LBS-i-ksFC'!C15)</f>
        <v>960470</v>
      </c>
      <c r="D15" s="183">
        <f>SUM('[2]LBS-I Pub'!D15+'[2]LBS-I Pvt'!D15+'[2]LBS-I RRB'!D15+'[2]lbs-I-coop'!D15+'[2]LBS-i-ksFC'!D15)</f>
        <v>3470353.7902428359</v>
      </c>
      <c r="E15" s="182"/>
    </row>
    <row r="16" spans="1:5" ht="58.5" customHeight="1">
      <c r="A16" s="180" t="s">
        <v>194</v>
      </c>
      <c r="B16" s="180" t="s">
        <v>193</v>
      </c>
      <c r="C16" s="180">
        <f>SUM('[2]LBS-I Pub'!C16+'[2]LBS-I Pvt'!C16+'[2]LBS-I RRB'!C16+'[2]lbs-I-coop'!C16+'[2]LBS-i-ksFC'!C16)</f>
        <v>300344</v>
      </c>
      <c r="D16" s="183">
        <f>SUM('[2]LBS-I Pub'!D16+'[2]LBS-I Pvt'!D16+'[2]LBS-I RRB'!D16+'[2]lbs-I-coop'!D16+'[2]LBS-i-ksFC'!D16)</f>
        <v>997897.93649731996</v>
      </c>
      <c r="E16" s="182"/>
    </row>
    <row r="17" spans="1:5" ht="60.75" customHeight="1">
      <c r="A17" s="180" t="s">
        <v>192</v>
      </c>
      <c r="B17" s="180" t="s">
        <v>191</v>
      </c>
      <c r="C17" s="180">
        <f>SUM('[2]LBS-I Pub'!C17+'[2]LBS-I Pvt'!C17+'[2]LBS-I RRB'!C17+'[2]lbs-I-coop'!C17+'[2]LBS-i-ksFC'!C17)</f>
        <v>124051</v>
      </c>
      <c r="D17" s="183">
        <f>SUM('[2]LBS-I Pub'!D17+'[2]LBS-I Pvt'!D17+'[2]LBS-I RRB'!D17+'[2]lbs-I-coop'!D17+'[2]LBS-i-ksFC'!D17)</f>
        <v>967729.34989974601</v>
      </c>
      <c r="E17" s="182"/>
    </row>
    <row r="18" spans="1:5" ht="54.75" customHeight="1">
      <c r="A18" s="180" t="s">
        <v>190</v>
      </c>
      <c r="B18" s="180" t="s">
        <v>189</v>
      </c>
      <c r="C18" s="180">
        <f>SUM('[2]LBS-I Pub'!C18+'[2]LBS-I Pvt'!C18+'[2]LBS-I RRB'!C18+'[2]lbs-I-coop'!C18+'[2]LBS-i-ksFC'!C18)</f>
        <v>44863</v>
      </c>
      <c r="D18" s="183">
        <f>SUM('[2]LBS-I Pub'!D18+'[2]LBS-I Pvt'!D18+'[2]LBS-I RRB'!D18+'[2]lbs-I-coop'!D18+'[2]LBS-i-ksFC'!D18)</f>
        <v>768808.44787173998</v>
      </c>
      <c r="E18" s="182"/>
    </row>
    <row r="19" spans="1:5" ht="39.950000000000003" customHeight="1">
      <c r="A19" s="180" t="s">
        <v>188</v>
      </c>
      <c r="B19" s="180" t="s">
        <v>187</v>
      </c>
      <c r="C19" s="180">
        <f>SUM('[2]LBS-I Pub'!C19+'[2]LBS-I Pvt'!C19+'[2]LBS-I RRB'!C19+'[2]lbs-I-coop'!C19+'[2]LBS-i-ksFC'!C19)</f>
        <v>36486</v>
      </c>
      <c r="D19" s="183">
        <f>SUM('[2]LBS-I Pub'!D19+'[2]LBS-I Pvt'!D19+'[2]LBS-I RRB'!D19+'[2]lbs-I-coop'!D19+'[2]LBS-i-ksFC'!D19)</f>
        <v>165686.54402597371</v>
      </c>
      <c r="E19" s="182"/>
    </row>
    <row r="20" spans="1:5" ht="39.950000000000003" customHeight="1">
      <c r="A20" s="180" t="s">
        <v>186</v>
      </c>
      <c r="B20" s="180" t="s">
        <v>185</v>
      </c>
      <c r="C20" s="180">
        <f>SUM('[2]LBS-I Pub'!C20+'[2]LBS-I Pvt'!C20+'[2]LBS-I RRB'!C20+'[2]lbs-I-coop'!C20+'[2]LBS-i-ksFC'!C20)</f>
        <v>454726</v>
      </c>
      <c r="D20" s="183">
        <f>SUM('[2]LBS-I Pub'!D20+'[2]LBS-I Pvt'!D20+'[2]LBS-I RRB'!D20+'[2]lbs-I-coop'!D20+'[2]LBS-i-ksFC'!D20)</f>
        <v>570231.51194805175</v>
      </c>
      <c r="E20" s="182"/>
    </row>
    <row r="21" spans="1:5" ht="39.950000000000003" customHeight="1">
      <c r="A21" s="184" t="s">
        <v>184</v>
      </c>
      <c r="B21" s="184" t="s">
        <v>120</v>
      </c>
      <c r="C21" s="180">
        <f>SUM('[2]LBS-I Pub'!C21+'[2]LBS-I Pvt'!C21+'[2]LBS-I RRB'!C21+'[2]lbs-I-coop'!C21+'[2]LBS-i-ksFC'!C21)</f>
        <v>11314</v>
      </c>
      <c r="D21" s="183">
        <f>SUM('[2]LBS-I Pub'!D21+'[2]LBS-I Pvt'!D21+'[2]LBS-I RRB'!D21+'[2]lbs-I-coop'!D21+'[2]LBS-i-ksFC'!D21)</f>
        <v>232767.236875</v>
      </c>
      <c r="E21" s="182"/>
    </row>
    <row r="22" spans="1:5" ht="30" customHeight="1">
      <c r="A22" s="184" t="s">
        <v>183</v>
      </c>
      <c r="B22" s="184" t="s">
        <v>163</v>
      </c>
      <c r="C22" s="180">
        <f>SUM('[2]LBS-I Pub'!C22+'[2]LBS-I Pvt'!C22+'[2]LBS-I RRB'!C22+'[2]lbs-I-coop'!C22+'[2]LBS-i-ksFC'!C22)</f>
        <v>133402</v>
      </c>
      <c r="D22" s="183">
        <f>SUM('[2]LBS-I Pub'!D22+'[2]LBS-I Pvt'!D22+'[2]LBS-I RRB'!D22+'[2]lbs-I-coop'!D22+'[2]LBS-i-ksFC'!D22)</f>
        <v>385661.32806366932</v>
      </c>
      <c r="E22" s="182"/>
    </row>
    <row r="23" spans="1:5" ht="30" customHeight="1">
      <c r="A23" s="184" t="s">
        <v>182</v>
      </c>
      <c r="B23" s="184" t="s">
        <v>181</v>
      </c>
      <c r="C23" s="180">
        <f>SUM('[2]LBS-I Pub'!C23+'[2]LBS-I Pvt'!C23+'[2]LBS-I RRB'!C23+'[2]lbs-I-coop'!C23+'[2]LBS-i-ksFC'!C23)</f>
        <v>203033</v>
      </c>
      <c r="D23" s="183">
        <f>SUM('[2]LBS-I Pub'!D23+'[2]LBS-I Pvt'!D23+'[2]LBS-I RRB'!D23+'[2]lbs-I-coop'!D23+'[2]LBS-i-ksFC'!D23)</f>
        <v>1697653.1243130672</v>
      </c>
      <c r="E23" s="185"/>
    </row>
    <row r="24" spans="1:5" ht="30" customHeight="1">
      <c r="A24" s="184" t="s">
        <v>180</v>
      </c>
      <c r="B24" s="184" t="s">
        <v>117</v>
      </c>
      <c r="C24" s="180">
        <f>SUM('[2]LBS-I Pub'!C24+'[2]LBS-I Pvt'!C24+'[2]LBS-I RRB'!C24+'[2]lbs-I-coop'!C24+'[2]LBS-i-ksFC'!C24)</f>
        <v>28428</v>
      </c>
      <c r="D24" s="183">
        <f>SUM('[2]LBS-I Pub'!D24+'[2]LBS-I Pvt'!D24+'[2]LBS-I RRB'!D24+'[2]lbs-I-coop'!D24+'[2]LBS-i-ksFC'!D24)</f>
        <v>110111.93648811941</v>
      </c>
      <c r="E24" s="185"/>
    </row>
    <row r="25" spans="1:5" ht="30" customHeight="1">
      <c r="A25" s="184" t="s">
        <v>179</v>
      </c>
      <c r="B25" s="184" t="s">
        <v>116</v>
      </c>
      <c r="C25" s="180">
        <f>SUM('[2]LBS-I Pub'!C25+'[2]LBS-I Pvt'!C25+'[2]LBS-I RRB'!C25+'[2]lbs-I-coop'!C25+'[2]LBS-i-ksFC'!C25)</f>
        <v>51029</v>
      </c>
      <c r="D25" s="183">
        <f>SUM('[2]LBS-I Pub'!D25+'[2]LBS-I Pvt'!D25+'[2]LBS-I RRB'!D25+'[2]lbs-I-coop'!D25+'[2]LBS-i-ksFC'!D25)</f>
        <v>159898.71442607109</v>
      </c>
      <c r="E25" s="182"/>
    </row>
    <row r="26" spans="1:5" ht="30" customHeight="1">
      <c r="A26" s="184" t="s">
        <v>178</v>
      </c>
      <c r="B26" s="184" t="s">
        <v>157</v>
      </c>
      <c r="C26" s="180">
        <f>SUM('[2]LBS-I Pub'!C26+'[2]LBS-I Pvt'!C26+'[2]LBS-I RRB'!C26+'[2]lbs-I-coop'!C26+'[2]LBS-i-ksFC'!C26)</f>
        <v>692508</v>
      </c>
      <c r="D26" s="183">
        <f>SUM('[2]LBS-I Pub'!D26+'[2]LBS-I Pvt'!D26+'[2]LBS-I RRB'!D26+'[2]lbs-I-coop'!D26+'[2]LBS-i-ksFC'!D26)</f>
        <v>1276606.1014753252</v>
      </c>
      <c r="E26" s="182"/>
    </row>
    <row r="27" spans="1:5" ht="30" customHeight="1">
      <c r="A27" s="184">
        <v>2</v>
      </c>
      <c r="B27" s="184" t="s">
        <v>177</v>
      </c>
      <c r="C27" s="180">
        <f>SUM('[2]LBS-I Pub'!C27+'[2]LBS-I Pvt'!C27+'[2]LBS-I RRB'!C27+'[2]lbs-I-coop'!C27+'[2]LBS-i-ksFC'!C27)</f>
        <v>8787440</v>
      </c>
      <c r="D27" s="183">
        <f>SUM('[2]LBS-I Pub'!D27+'[2]LBS-I Pvt'!D27+'[2]LBS-I RRB'!D27+'[2]lbs-I-coop'!D27+'[2]LBS-i-ksFC'!D27)</f>
        <v>16002056.79706678</v>
      </c>
      <c r="E27" s="182"/>
    </row>
    <row r="28" spans="1:5" ht="30" customHeight="1">
      <c r="A28" s="184">
        <v>3</v>
      </c>
      <c r="B28" s="184" t="s">
        <v>176</v>
      </c>
      <c r="C28" s="180">
        <f>SUM('[2]LBS-I Pub'!C28+'[2]LBS-I Pvt'!C28+'[2]LBS-I RRB'!C28+'[2]lbs-I-coop'!C28+'[2]LBS-i-ksFC'!C28)</f>
        <v>666250</v>
      </c>
      <c r="D28" s="183">
        <f>SUM('[2]LBS-I Pub'!D28+'[2]LBS-I Pvt'!D28+'[2]LBS-I RRB'!D28+'[2]lbs-I-coop'!D28+'[2]LBS-i-ksFC'!D28)</f>
        <v>1125649.841783067</v>
      </c>
      <c r="E28" s="182"/>
    </row>
    <row r="29" spans="1:5" ht="30" customHeight="1">
      <c r="A29" s="184">
        <v>4</v>
      </c>
      <c r="B29" s="184" t="s">
        <v>175</v>
      </c>
      <c r="C29" s="180">
        <f>SUM('[2]LBS-I Pub'!C29+'[2]LBS-I Pvt'!C29+'[2]LBS-I RRB'!C29+'[2]lbs-I-coop'!C29+'[2]LBS-i-ksFC'!C29)</f>
        <v>0</v>
      </c>
      <c r="D29" s="183">
        <f>SUM('[2]LBS-I Pub'!D29+'[2]LBS-I Pvt'!D29+'[2]LBS-I RRB'!D29+'[2]lbs-I-coop'!D29+'[2]LBS-i-ksFC'!D29)</f>
        <v>0</v>
      </c>
      <c r="E29" s="182"/>
    </row>
    <row r="30" spans="1:5">
      <c r="A30" s="184" t="s">
        <v>174</v>
      </c>
      <c r="B30" s="184" t="s">
        <v>173</v>
      </c>
      <c r="C30" s="180">
        <f>SUM('[2]LBS-I Pub'!C30+'[2]LBS-I Pvt'!C30+'[2]LBS-I RRB'!C30+'[2]lbs-I-coop'!C30+'[2]LBS-i-ksFC'!C30)</f>
        <v>1243</v>
      </c>
      <c r="D30" s="183">
        <f>SUM('[2]LBS-I Pub'!D30+'[2]LBS-I Pvt'!D30+'[2]LBS-I RRB'!D30+'[2]lbs-I-coop'!D30+'[2]LBS-i-ksFC'!D30)</f>
        <v>1944.93</v>
      </c>
      <c r="E30" s="182"/>
    </row>
    <row r="31" spans="1:5" ht="46.5">
      <c r="A31" s="184" t="s">
        <v>172</v>
      </c>
      <c r="B31" s="184" t="s">
        <v>171</v>
      </c>
      <c r="C31" s="180">
        <f>SUM('[2]LBS-I Pub'!C31+'[2]LBS-I Pvt'!C31+'[2]LBS-I RRB'!C31+'[2]lbs-I-coop'!C31+'[2]LBS-i-ksFC'!C31)</f>
        <v>6319</v>
      </c>
      <c r="D31" s="183">
        <f>SUM('[2]LBS-I Pub'!D31+'[2]LBS-I Pvt'!D31+'[2]LBS-I RRB'!D31+'[2]lbs-I-coop'!D31+'[2]LBS-i-ksFC'!D31)</f>
        <v>1371248.8200000003</v>
      </c>
      <c r="E31" s="182"/>
    </row>
    <row r="32" spans="1:5">
      <c r="A32" s="180" t="s">
        <v>170</v>
      </c>
      <c r="B32" s="180" t="s">
        <v>169</v>
      </c>
      <c r="C32" s="180">
        <f>SUM('[2]LBS-I Pub'!C32+'[2]LBS-I Pvt'!C32+'[2]LBS-I RRB'!C32+'[2]lbs-I-coop'!C32+'[2]LBS-i-ksFC'!C32)</f>
        <v>3144</v>
      </c>
      <c r="D32" s="183">
        <f>SUM('[2]LBS-I Pub'!D32+'[2]LBS-I Pvt'!D32+'[2]LBS-I RRB'!D32+'[2]lbs-I-coop'!D32+'[2]LBS-i-ksFC'!D32)</f>
        <v>127638.98</v>
      </c>
      <c r="E32" s="182"/>
    </row>
    <row r="33" spans="1:5">
      <c r="A33" s="180" t="s">
        <v>168</v>
      </c>
      <c r="B33" s="180" t="s">
        <v>167</v>
      </c>
      <c r="C33" s="180">
        <f>SUM('[2]LBS-I Pub'!C33+'[2]LBS-I Pvt'!C33+'[2]LBS-I RRB'!C33+'[2]lbs-I-coop'!C33+'[2]LBS-i-ksFC'!C33)</f>
        <v>1571</v>
      </c>
      <c r="D33" s="183">
        <f>SUM('[2]LBS-I Pub'!D33+'[2]LBS-I Pvt'!D33+'[2]LBS-I RRB'!D33+'[2]lbs-I-coop'!D33+'[2]LBS-i-ksFC'!D33)</f>
        <v>273285.77</v>
      </c>
      <c r="E33" s="182"/>
    </row>
    <row r="34" spans="1:5" ht="33.75" customHeight="1">
      <c r="A34" s="180" t="s">
        <v>166</v>
      </c>
      <c r="B34" s="180" t="s">
        <v>165</v>
      </c>
      <c r="C34" s="180">
        <f>SUM('[2]LBS-I Pub'!C34+'[2]LBS-I Pvt'!C34+'[2]LBS-I RRB'!C34+'[2]lbs-I-coop'!C34+'[2]LBS-i-ksFC'!C34)</f>
        <v>1604</v>
      </c>
      <c r="D34" s="183">
        <f>SUM('[2]LBS-I Pub'!D34+'[2]LBS-I Pvt'!D34+'[2]LBS-I RRB'!D34+'[2]lbs-I-coop'!D34+'[2]LBS-i-ksFC'!D34)</f>
        <v>970324.06999999983</v>
      </c>
      <c r="E34" s="182"/>
    </row>
    <row r="35" spans="1:5">
      <c r="A35" s="184" t="s">
        <v>164</v>
      </c>
      <c r="B35" s="184" t="s">
        <v>163</v>
      </c>
      <c r="C35" s="180">
        <f>SUM('[2]LBS-I Pub'!C35+'[2]LBS-I Pvt'!C35+'[2]LBS-I RRB'!C35+'[2]lbs-I-coop'!C35+'[2]LBS-i-ksFC'!C35)</f>
        <v>14980</v>
      </c>
      <c r="D35" s="183">
        <f>SUM('[2]LBS-I Pub'!D35+'[2]LBS-I Pvt'!D35+'[2]LBS-I RRB'!D35+'[2]lbs-I-coop'!D35+'[2]LBS-i-ksFC'!D35)</f>
        <v>61702.425000000003</v>
      </c>
      <c r="E35" s="182"/>
    </row>
    <row r="36" spans="1:5">
      <c r="A36" s="184" t="s">
        <v>162</v>
      </c>
      <c r="B36" s="184" t="s">
        <v>161</v>
      </c>
      <c r="C36" s="180">
        <f>SUM('[2]LBS-I Pub'!C36+'[2]LBS-I Pvt'!C36+'[2]LBS-I RRB'!C36+'[2]lbs-I-coop'!C36+'[2]LBS-i-ksFC'!C36)</f>
        <v>146487</v>
      </c>
      <c r="D36" s="183">
        <f>SUM('[2]LBS-I Pub'!D36+'[2]LBS-I Pvt'!D36+'[2]LBS-I RRB'!D36+'[2]lbs-I-coop'!D36+'[2]LBS-i-ksFC'!D36)</f>
        <v>2594831.6269999999</v>
      </c>
      <c r="E36" s="182"/>
    </row>
    <row r="37" spans="1:5">
      <c r="A37" s="184" t="s">
        <v>160</v>
      </c>
      <c r="B37" s="184" t="s">
        <v>159</v>
      </c>
      <c r="C37" s="180">
        <f>SUM('[2]LBS-I Pub'!C37+'[2]LBS-I Pvt'!C37+'[2]LBS-I RRB'!C37+'[2]lbs-I-coop'!C37+'[2]LBS-i-ksFC'!C37)</f>
        <v>174909</v>
      </c>
      <c r="D37" s="183">
        <f>SUM('[2]LBS-I Pub'!D37+'[2]LBS-I Pvt'!D37+'[2]LBS-I RRB'!D37+'[2]lbs-I-coop'!D37+'[2]LBS-i-ksFC'!D37)</f>
        <v>1412013.82</v>
      </c>
      <c r="E37" s="182"/>
    </row>
    <row r="38" spans="1:5">
      <c r="A38" s="184" t="s">
        <v>158</v>
      </c>
      <c r="B38" s="184" t="s">
        <v>157</v>
      </c>
      <c r="C38" s="180">
        <f>SUM('[2]LBS-I Pub'!C38+'[2]LBS-I Pvt'!C38+'[2]LBS-I RRB'!C38+'[2]lbs-I-coop'!C38+'[2]LBS-i-ksFC'!C38)</f>
        <v>792195</v>
      </c>
      <c r="D38" s="183">
        <f>SUM('[2]LBS-I Pub'!D38+'[2]LBS-I Pvt'!D38+'[2]LBS-I RRB'!D38+'[2]lbs-I-coop'!D38+'[2]LBS-i-ksFC'!D38)</f>
        <v>4816494.2349999994</v>
      </c>
      <c r="E38" s="182"/>
    </row>
    <row r="39" spans="1:5">
      <c r="A39" s="184">
        <v>5</v>
      </c>
      <c r="B39" s="184" t="s">
        <v>156</v>
      </c>
      <c r="C39" s="180">
        <f>SUM(C30+C31+C35+C36+C37+C38)</f>
        <v>1136133</v>
      </c>
      <c r="D39" s="183">
        <f>SUM(D30+D31+D35+D36+D37+D38)</f>
        <v>10258235.857000001</v>
      </c>
      <c r="E39" s="182"/>
    </row>
    <row r="40" spans="1:5">
      <c r="A40" s="180"/>
      <c r="B40" s="184" t="s">
        <v>155</v>
      </c>
      <c r="C40" s="180">
        <f>SUM(C27+C39)</f>
        <v>9923573</v>
      </c>
      <c r="D40" s="183">
        <f>SUM(D27+D39)</f>
        <v>26260292.654066779</v>
      </c>
      <c r="E40" s="182"/>
    </row>
    <row r="41" spans="1:5">
      <c r="A41" s="181"/>
      <c r="B41" s="181"/>
      <c r="C41" s="181"/>
      <c r="D41" s="181"/>
    </row>
    <row r="42" spans="1:5">
      <c r="A42" s="180"/>
      <c r="B42" s="180"/>
      <c r="C42" s="180"/>
      <c r="D42" s="180"/>
    </row>
    <row r="43" spans="1:5">
      <c r="A43" s="435" t="s">
        <v>154</v>
      </c>
      <c r="B43" s="435"/>
      <c r="C43" s="435"/>
      <c r="D43" s="435"/>
    </row>
    <row r="44" spans="1:5">
      <c r="A44" s="179"/>
      <c r="B44" s="436"/>
      <c r="C44" s="436"/>
      <c r="D44" s="436"/>
    </row>
    <row r="45" spans="1:5">
      <c r="A45" s="178"/>
      <c r="B45" s="178"/>
      <c r="C45" s="178"/>
      <c r="D45" s="177"/>
    </row>
  </sheetData>
  <mergeCells count="6">
    <mergeCell ref="A6:C6"/>
    <mergeCell ref="C8:D8"/>
    <mergeCell ref="A3:D3"/>
    <mergeCell ref="A43:D43"/>
    <mergeCell ref="B44:D44"/>
    <mergeCell ref="C5:D5"/>
  </mergeCells>
  <pageMargins left="1.3385826771653544" right="0.31496062992125984" top="0.98425196850393704" bottom="0.98425196850393704" header="0.51181102362204722" footer="0.51181102362204722"/>
  <pageSetup scale="50" orientation="portrait" r:id="rId1"/>
  <headerFooter alignWithMargins="0"/>
  <rowBreaks count="1" manualBreakCount="1">
    <brk id="41" max="1048575" man="1"/>
  </rowBreaks>
</worksheet>
</file>

<file path=xl/worksheets/sheet9.xml><?xml version="1.0" encoding="utf-8"?>
<worksheet xmlns="http://schemas.openxmlformats.org/spreadsheetml/2006/main" xmlns:r="http://schemas.openxmlformats.org/officeDocument/2006/relationships">
  <dimension ref="A1:F40"/>
  <sheetViews>
    <sheetView view="pageBreakPreview" zoomScale="60" workbookViewId="0">
      <selection activeCell="F3" sqref="F3"/>
    </sheetView>
  </sheetViews>
  <sheetFormatPr defaultColWidth="25.7109375" defaultRowHeight="23.25"/>
  <cols>
    <col min="1" max="1" width="11.140625" style="189" customWidth="1"/>
    <col min="2" max="2" width="54.7109375" style="189" customWidth="1"/>
    <col min="3" max="3" width="25.7109375" style="189" customWidth="1"/>
    <col min="4" max="4" width="22.5703125" style="189" customWidth="1"/>
    <col min="5" max="5" width="30.42578125" style="189" customWidth="1"/>
    <col min="6" max="6" width="25.7109375" style="189" customWidth="1"/>
    <col min="7" max="16384" width="25.7109375" style="189"/>
  </cols>
  <sheetData>
    <row r="1" spans="1:6">
      <c r="A1" s="194"/>
      <c r="B1" s="194"/>
      <c r="C1" s="439" t="s">
        <v>225</v>
      </c>
      <c r="D1" s="439"/>
      <c r="E1" s="194" t="s">
        <v>224</v>
      </c>
      <c r="F1" s="194"/>
    </row>
    <row r="2" spans="1:6">
      <c r="A2" s="440" t="str">
        <f>'[2]LBS-II-KSFC'!A3:F3</f>
        <v>Statement showing Disbursements and Outstanding  for the quarter ended :  DEC 2017</v>
      </c>
      <c r="B2" s="440"/>
      <c r="C2" s="440"/>
      <c r="D2" s="440"/>
      <c r="E2" s="440"/>
      <c r="F2" s="440"/>
    </row>
    <row r="3" spans="1:6">
      <c r="A3" s="194"/>
      <c r="B3" s="194"/>
      <c r="C3" s="194"/>
      <c r="D3" s="194" t="s">
        <v>223</v>
      </c>
      <c r="E3" s="194"/>
      <c r="F3" s="194"/>
    </row>
    <row r="4" spans="1:6" ht="1.5" customHeight="1">
      <c r="A4" s="194"/>
      <c r="B4" s="194"/>
      <c r="C4" s="194"/>
      <c r="D4" s="194"/>
      <c r="E4" s="192" t="s">
        <v>212</v>
      </c>
      <c r="F4" s="192"/>
    </row>
    <row r="5" spans="1:6" hidden="1">
      <c r="A5" s="193" t="s">
        <v>211</v>
      </c>
      <c r="B5" s="193"/>
      <c r="C5" s="193"/>
      <c r="D5" s="193"/>
      <c r="E5" s="192" t="s">
        <v>222</v>
      </c>
      <c r="F5" s="192"/>
    </row>
    <row r="6" spans="1:6" ht="56.25" customHeight="1">
      <c r="A6" s="184" t="s">
        <v>209</v>
      </c>
      <c r="B6" s="184" t="s">
        <v>221</v>
      </c>
      <c r="C6" s="433" t="s">
        <v>220</v>
      </c>
      <c r="D6" s="433"/>
      <c r="E6" s="433" t="s">
        <v>219</v>
      </c>
      <c r="F6" s="433"/>
    </row>
    <row r="7" spans="1:6" ht="47.25" customHeight="1">
      <c r="A7" s="180"/>
      <c r="B7" s="180"/>
      <c r="C7" s="184" t="s">
        <v>218</v>
      </c>
      <c r="D7" s="184" t="s">
        <v>57</v>
      </c>
      <c r="E7" s="184" t="s">
        <v>206</v>
      </c>
      <c r="F7" s="184" t="s">
        <v>57</v>
      </c>
    </row>
    <row r="8" spans="1:6" ht="39.950000000000003" customHeight="1">
      <c r="A8" s="184">
        <v>1</v>
      </c>
      <c r="B8" s="184" t="s">
        <v>205</v>
      </c>
      <c r="C8" s="180"/>
      <c r="D8" s="180"/>
      <c r="E8" s="180"/>
      <c r="F8" s="180"/>
    </row>
    <row r="9" spans="1:6" ht="39.950000000000003" customHeight="1">
      <c r="A9" s="184" t="s">
        <v>204</v>
      </c>
      <c r="B9" s="184" t="s">
        <v>217</v>
      </c>
      <c r="C9" s="184">
        <f>SUM(C10+C11+C12)</f>
        <v>4451410</v>
      </c>
      <c r="D9" s="191">
        <f>SUM(D10+D11+D12)</f>
        <v>6456517.6863958435</v>
      </c>
      <c r="E9" s="184">
        <f>SUM(E10+E11+E12)</f>
        <v>8486854</v>
      </c>
      <c r="F9" s="191">
        <f>SUM(F10+F11+F12)</f>
        <v>12161744.636328634</v>
      </c>
    </row>
    <row r="10" spans="1:6" ht="28.5" customHeight="1">
      <c r="A10" s="180" t="s">
        <v>202</v>
      </c>
      <c r="B10" s="180" t="s">
        <v>201</v>
      </c>
      <c r="C10" s="184">
        <f>SUM('[2]LBS-II Pub'!C11+'[2]LBS_II Pvt'!C11+'[2]LBS-II RRB'!C11+'[2]LBS-II-COOP'!C11+'[2]LBS-II-KSFC'!C11)</f>
        <v>4317950</v>
      </c>
      <c r="D10" s="191">
        <f>SUM('[2]LBS-II Pub'!D11+'[2]LBS_II Pvt'!D11+'[2]LBS-II RRB'!D11+'[2]LBS-II-COOP'!D11+'[2]LBS-II-KSFC'!D11)</f>
        <v>4785806.6895033401</v>
      </c>
      <c r="E10" s="184">
        <f>SUM('[2]LBS-II Pub'!E11+'[2]LBS_II Pvt'!E11+'[2]LBS-II RRB'!E11+'[2]LBS-II-COOP'!E11+'[2]LBS-II-KSFC'!E11)</f>
        <v>7940660</v>
      </c>
      <c r="F10" s="191">
        <f>SUM('[2]LBS-II Pub'!F11+'[2]LBS_II Pvt'!F11+'[2]LBS-II RRB'!F11+'[2]LBS-II-COOP'!F11+'[2]LBS-II-KSFC'!F11)</f>
        <v>10278966.812939979</v>
      </c>
    </row>
    <row r="11" spans="1:6" ht="27" customHeight="1">
      <c r="A11" s="180" t="s">
        <v>200</v>
      </c>
      <c r="B11" s="180" t="s">
        <v>199</v>
      </c>
      <c r="C11" s="184">
        <f>SUM('[2]LBS-II Pub'!C12+'[2]LBS_II Pvt'!C12+'[2]LBS-II RRB'!C12+'[2]LBS-II-COOP'!C12+'[2]LBS-II-KSFC'!C12)</f>
        <v>75632</v>
      </c>
      <c r="D11" s="191">
        <f>SUM('[2]LBS-II Pub'!D12+'[2]LBS_II Pvt'!D12+'[2]LBS-II RRB'!D12+'[2]LBS-II-COOP'!D12+'[2]LBS-II-KSFC'!D12)</f>
        <v>209749.44367189999</v>
      </c>
      <c r="E11" s="184">
        <f>SUM('[2]LBS-II Pub'!E12+'[2]LBS_II Pvt'!E12+'[2]LBS-II RRB'!E12+'[2]LBS-II-COOP'!E12+'[2]LBS-II-KSFC'!E12)</f>
        <v>398723</v>
      </c>
      <c r="F11" s="191">
        <f>SUM('[2]LBS-II Pub'!F12+'[2]LBS_II Pvt'!F12+'[2]LBS-II RRB'!F12+'[2]LBS-II-COOP'!F12+'[2]LBS-II-KSFC'!F12)</f>
        <v>707820.31221330003</v>
      </c>
    </row>
    <row r="12" spans="1:6" ht="32.25" customHeight="1">
      <c r="A12" s="180" t="s">
        <v>198</v>
      </c>
      <c r="B12" s="180" t="s">
        <v>197</v>
      </c>
      <c r="C12" s="184">
        <f>SUM('[2]LBS-II Pub'!C13+'[2]LBS_II Pvt'!C13+'[2]LBS-II RRB'!C13+'[2]LBS-II-COOP'!C13+'[2]LBS-II-KSFC'!C13)</f>
        <v>57828</v>
      </c>
      <c r="D12" s="191">
        <f>SUM('[2]LBS-II Pub'!D13+'[2]LBS_II Pvt'!D13+'[2]LBS-II RRB'!D13+'[2]LBS-II-COOP'!D13+'[2]LBS-II-KSFC'!D13)</f>
        <v>1460961.5532206038</v>
      </c>
      <c r="E12" s="184">
        <f>SUM('[2]LBS-II Pub'!E13+'[2]LBS_II Pvt'!E13+'[2]LBS-II RRB'!E13+'[2]LBS-II-COOP'!E13+'[2]LBS-II-KSFC'!E13)</f>
        <v>147471</v>
      </c>
      <c r="F12" s="191">
        <f>SUM('[2]LBS-II Pub'!F13+'[2]LBS_II Pvt'!F13+'[2]LBS-II RRB'!F13+'[2]LBS-II-COOP'!F13+'[2]LBS-II-KSFC'!F13)</f>
        <v>1174957.5111753549</v>
      </c>
    </row>
    <row r="13" spans="1:6" ht="45" customHeight="1">
      <c r="A13" s="184" t="s">
        <v>196</v>
      </c>
      <c r="B13" s="184" t="s">
        <v>195</v>
      </c>
      <c r="C13" s="184">
        <f>SUM('[2]LBS-II Pub'!C14+'[2]LBS_II Pvt'!C14+'[2]LBS-II RRB'!C14+'[2]LBS-II-COOP'!C14+'[2]LBS-II-KSFC'!C14)</f>
        <v>728637</v>
      </c>
      <c r="D13" s="191">
        <f>SUM('[2]LBS-II Pub'!D14+'[2]LBS_II Pvt'!D14+'[2]LBS-II RRB'!D14+'[2]LBS-II-COOP'!D14+'[2]LBS-II-KSFC'!D14)</f>
        <v>4605060.0944443597</v>
      </c>
      <c r="E13" s="184">
        <f>SUM('[2]LBS-II Pub'!E14+'[2]LBS_II Pvt'!E14+'[2]LBS-II RRB'!E14+'[2]LBS-II-COOP'!E14+'[2]LBS-II-KSFC'!E14)</f>
        <v>1554938</v>
      </c>
      <c r="F13" s="191">
        <f>SUM('[2]LBS-II Pub'!F14+'[2]LBS_II Pvt'!F14+'[2]LBS-II RRB'!F14+'[2]LBS-II-COOP'!F14+'[2]LBS-II-KSFC'!F14)</f>
        <v>7691815.5077268099</v>
      </c>
    </row>
    <row r="14" spans="1:6" ht="45" customHeight="1">
      <c r="A14" s="180" t="s">
        <v>194</v>
      </c>
      <c r="B14" s="180" t="s">
        <v>193</v>
      </c>
      <c r="C14" s="184">
        <f>SUM('[2]LBS-II Pub'!C15+'[2]LBS_II Pvt'!C15+'[2]LBS-II RRB'!C15+'[2]LBS-II-COOP'!C15+'[2]LBS-II-KSFC'!C15)</f>
        <v>614776</v>
      </c>
      <c r="D14" s="191">
        <f>SUM('[2]LBS-II Pub'!D15+'[2]LBS_II Pvt'!D15+'[2]LBS-II RRB'!D15+'[2]LBS-II-COOP'!D15+'[2]LBS-II-KSFC'!D15)</f>
        <v>1976614.275449584</v>
      </c>
      <c r="E14" s="184">
        <f>SUM('[2]LBS-II Pub'!E15+'[2]LBS_II Pvt'!E15+'[2]LBS-II RRB'!E15+'[2]LBS-II-COOP'!E15+'[2]LBS-II-KSFC'!E15)</f>
        <v>1317619</v>
      </c>
      <c r="F14" s="191">
        <f>SUM('[2]LBS-II Pub'!F15+'[2]LBS_II Pvt'!F15+'[2]LBS-II RRB'!F15+'[2]LBS-II-COOP'!F15+'[2]LBS-II-KSFC'!F15)</f>
        <v>3052560.3649769118</v>
      </c>
    </row>
    <row r="15" spans="1:6" ht="45" customHeight="1">
      <c r="A15" s="180" t="s">
        <v>192</v>
      </c>
      <c r="B15" s="180" t="s">
        <v>191</v>
      </c>
      <c r="C15" s="184">
        <f>SUM('[2]LBS-II Pub'!C16+'[2]LBS_II Pvt'!C16+'[2]LBS-II RRB'!C16+'[2]LBS-II-COOP'!C16+'[2]LBS-II-KSFC'!C16)</f>
        <v>50768</v>
      </c>
      <c r="D15" s="191">
        <f>SUM('[2]LBS-II Pub'!D16+'[2]LBS_II Pvt'!D16+'[2]LBS-II RRB'!D16+'[2]LBS-II-COOP'!D16+'[2]LBS-II-KSFC'!D16)</f>
        <v>1710984.332903221</v>
      </c>
      <c r="E15" s="184">
        <f>SUM('[2]LBS-II Pub'!E16+'[2]LBS_II Pvt'!E16+'[2]LBS-II RRB'!E16+'[2]LBS-II-COOP'!E16+'[2]LBS-II-KSFC'!E16)</f>
        <v>110623</v>
      </c>
      <c r="F15" s="191">
        <f>SUM('[2]LBS-II Pub'!F16+'[2]LBS_II Pvt'!F16+'[2]LBS-II RRB'!F16+'[2]LBS-II-COOP'!F16+'[2]LBS-II-KSFC'!F16)</f>
        <v>3431315.4125834079</v>
      </c>
    </row>
    <row r="16" spans="1:6" ht="71.25" customHeight="1">
      <c r="A16" s="180" t="s">
        <v>190</v>
      </c>
      <c r="B16" s="180" t="s">
        <v>189</v>
      </c>
      <c r="C16" s="184">
        <f>SUM('[2]LBS-II Pub'!C17+'[2]LBS_II Pvt'!C17+'[2]LBS-II RRB'!C17+'[2]LBS-II-COOP'!C17+'[2]LBS-II-KSFC'!C17)</f>
        <v>3926</v>
      </c>
      <c r="D16" s="191">
        <f>SUM('[2]LBS-II Pub'!D17+'[2]LBS_II Pvt'!D17+'[2]LBS-II RRB'!D17+'[2]LBS-II-COOP'!D17+'[2]LBS-II-KSFC'!D17)</f>
        <v>401480.84071515797</v>
      </c>
      <c r="E16" s="184">
        <f>SUM('[2]LBS-II Pub'!E17+'[2]LBS_II Pvt'!E17+'[2]LBS-II RRB'!E17+'[2]LBS-II-COOP'!E17+'[2]LBS-II-KSFC'!E17)</f>
        <v>8187</v>
      </c>
      <c r="F16" s="191">
        <f>SUM('[2]LBS-II Pub'!F17+'[2]LBS_II Pvt'!F17+'[2]LBS-II RRB'!F17+'[2]LBS-II-COOP'!F17+'[2]LBS-II-KSFC'!F17)</f>
        <v>639643.719593185</v>
      </c>
    </row>
    <row r="17" spans="1:6">
      <c r="A17" s="180" t="s">
        <v>188</v>
      </c>
      <c r="B17" s="180" t="s">
        <v>187</v>
      </c>
      <c r="C17" s="184">
        <f>SUM('[2]LBS-II Pub'!C18+'[2]LBS_II Pvt'!C18+'[2]LBS-II RRB'!C18+'[2]LBS-II-COOP'!C18+'[2]LBS-II-KSFC'!C18)</f>
        <v>743</v>
      </c>
      <c r="D17" s="191">
        <f>SUM('[2]LBS-II Pub'!D18+'[2]LBS_II Pvt'!D18+'[2]LBS-II RRB'!D18+'[2]LBS-II-COOP'!D18+'[2]LBS-II-KSFC'!D18)</f>
        <v>12152.938126399999</v>
      </c>
      <c r="E17" s="184">
        <f>SUM('[2]LBS-II Pub'!E18+'[2]LBS_II Pvt'!E18+'[2]LBS-II RRB'!E18+'[2]LBS-II-COOP'!E18+'[2]LBS-II-KSFC'!E18)</f>
        <v>1617</v>
      </c>
      <c r="F17" s="191">
        <f>SUM('[2]LBS-II Pub'!F18+'[2]LBS_II Pvt'!F18+'[2]LBS-II RRB'!F18+'[2]LBS-II-COOP'!F18+'[2]LBS-II-KSFC'!F18)</f>
        <v>6378.9068061999997</v>
      </c>
    </row>
    <row r="18" spans="1:6">
      <c r="A18" s="180" t="s">
        <v>186</v>
      </c>
      <c r="B18" s="180" t="s">
        <v>185</v>
      </c>
      <c r="C18" s="184">
        <f>SUM('[2]LBS-II Pub'!C19+'[2]LBS_II Pvt'!C19+'[2]LBS-II RRB'!C19+'[2]LBS-II-COOP'!C19+'[2]LBS-II-KSFC'!C19)</f>
        <v>58424</v>
      </c>
      <c r="D18" s="191">
        <f>SUM('[2]LBS-II Pub'!D19+'[2]LBS_II Pvt'!D19+'[2]LBS-II RRB'!D19+'[2]LBS-II-COOP'!D19+'[2]LBS-II-KSFC'!D19)</f>
        <v>503827.70724999998</v>
      </c>
      <c r="E18" s="184">
        <f>SUM('[2]LBS-II Pub'!E19+'[2]LBS_II Pvt'!E19+'[2]LBS-II RRB'!E19+'[2]LBS-II-COOP'!E19+'[2]LBS-II-KSFC'!E19)</f>
        <v>116892</v>
      </c>
      <c r="F18" s="191">
        <f>SUM('[2]LBS-II Pub'!F19+'[2]LBS_II Pvt'!F19+'[2]LBS-II RRB'!F19+'[2]LBS-II-COOP'!F19+'[2]LBS-II-KSFC'!F19)</f>
        <v>561917.10376710002</v>
      </c>
    </row>
    <row r="19" spans="1:6">
      <c r="A19" s="184" t="s">
        <v>184</v>
      </c>
      <c r="B19" s="184" t="s">
        <v>120</v>
      </c>
      <c r="C19" s="184">
        <f>SUM('[2]LBS-II Pub'!C20+'[2]LBS_II Pvt'!C20+'[2]LBS-II RRB'!C20+'[2]LBS-II-COOP'!C20+'[2]LBS-II-KSFC'!C20)</f>
        <v>938</v>
      </c>
      <c r="D19" s="191">
        <f>SUM('[2]LBS-II Pub'!D20+'[2]LBS_II Pvt'!D20+'[2]LBS-II RRB'!D20+'[2]LBS-II-COOP'!D20+'[2]LBS-II-KSFC'!D20)</f>
        <v>66397.083278200007</v>
      </c>
      <c r="E19" s="184">
        <f>SUM('[2]LBS-II Pub'!E20+'[2]LBS_II Pvt'!E20+'[2]LBS-II RRB'!E20+'[2]LBS-II-COOP'!E20+'[2]LBS-II-KSFC'!E20)</f>
        <v>1152</v>
      </c>
      <c r="F19" s="191">
        <f>SUM('[2]LBS-II Pub'!F20+'[2]LBS_II Pvt'!F20+'[2]LBS-II RRB'!F20+'[2]LBS-II-COOP'!F20+'[2]LBS-II-KSFC'!F20)</f>
        <v>88717.127000000008</v>
      </c>
    </row>
    <row r="20" spans="1:6">
      <c r="A20" s="184" t="s">
        <v>183</v>
      </c>
      <c r="B20" s="184" t="s">
        <v>163</v>
      </c>
      <c r="C20" s="184">
        <f>SUM('[2]LBS-II Pub'!C21+'[2]LBS_II Pvt'!C21+'[2]LBS-II RRB'!C21+'[2]LBS-II-COOP'!C21+'[2]LBS-II-KSFC'!C21)</f>
        <v>92885</v>
      </c>
      <c r="D20" s="191">
        <f>SUM('[2]LBS-II Pub'!D21+'[2]LBS_II Pvt'!D21+'[2]LBS-II RRB'!D21+'[2]LBS-II-COOP'!D21+'[2]LBS-II-KSFC'!D21)</f>
        <v>118846.46030779999</v>
      </c>
      <c r="E20" s="184">
        <f>SUM('[2]LBS-II Pub'!E21+'[2]LBS_II Pvt'!E21+'[2]LBS-II RRB'!E21+'[2]LBS-II-COOP'!E21+'[2]LBS-II-KSFC'!E21)</f>
        <v>235539</v>
      </c>
      <c r="F20" s="191">
        <f>SUM('[2]LBS-II Pub'!F21+'[2]LBS_II Pvt'!F21+'[2]LBS-II RRB'!F21+'[2]LBS-II-COOP'!F21+'[2]LBS-II-KSFC'!F21)</f>
        <v>553042.12522531999</v>
      </c>
    </row>
    <row r="21" spans="1:6">
      <c r="A21" s="184" t="s">
        <v>182</v>
      </c>
      <c r="B21" s="184" t="s">
        <v>181</v>
      </c>
      <c r="C21" s="184">
        <f>SUM('[2]LBS-II Pub'!C22+'[2]LBS_II Pvt'!C22+'[2]LBS-II RRB'!C22+'[2]LBS-II-COOP'!C22+'[2]LBS-II-KSFC'!C22)</f>
        <v>92799</v>
      </c>
      <c r="D21" s="191">
        <f>SUM('[2]LBS-II Pub'!D22+'[2]LBS_II Pvt'!D22+'[2]LBS-II RRB'!D22+'[2]LBS-II-COOP'!D22+'[2]LBS-II-KSFC'!D22)</f>
        <v>775643.03684229997</v>
      </c>
      <c r="E21" s="184">
        <f>SUM('[2]LBS-II Pub'!E22+'[2]LBS_II Pvt'!E22+'[2]LBS-II RRB'!E22+'[2]LBS-II-COOP'!E22+'[2]LBS-II-KSFC'!E22)</f>
        <v>390934</v>
      </c>
      <c r="F21" s="191">
        <f>SUM('[2]LBS-II Pub'!F22+'[2]LBS_II Pvt'!F22+'[2]LBS-II RRB'!F22+'[2]LBS-II-COOP'!F22+'[2]LBS-II-KSFC'!F22)</f>
        <v>3453401.9509266596</v>
      </c>
    </row>
    <row r="22" spans="1:6">
      <c r="A22" s="184" t="s">
        <v>180</v>
      </c>
      <c r="B22" s="184" t="s">
        <v>117</v>
      </c>
      <c r="C22" s="184">
        <f>SUM('[2]LBS-II Pub'!C23+'[2]LBS_II Pvt'!C23+'[2]LBS-II RRB'!C23+'[2]LBS-II-COOP'!C23+'[2]LBS-II-KSFC'!C23)</f>
        <v>1172</v>
      </c>
      <c r="D22" s="191">
        <f>SUM('[2]LBS-II Pub'!D23+'[2]LBS_II Pvt'!D23+'[2]LBS-II RRB'!D23+'[2]LBS-II-COOP'!D23+'[2]LBS-II-KSFC'!D23)</f>
        <v>14285.915106999999</v>
      </c>
      <c r="E22" s="184">
        <f>SUM('[2]LBS-II Pub'!E23+'[2]LBS_II Pvt'!E23+'[2]LBS-II RRB'!E23+'[2]LBS-II-COOP'!E23+'[2]LBS-II-KSFC'!E23)</f>
        <v>795</v>
      </c>
      <c r="F22" s="191">
        <f>SUM('[2]LBS-II Pub'!F23+'[2]LBS_II Pvt'!F23+'[2]LBS-II RRB'!F23+'[2]LBS-II-COOP'!F23+'[2]LBS-II-KSFC'!F23)</f>
        <v>23183.178625700002</v>
      </c>
    </row>
    <row r="23" spans="1:6">
      <c r="A23" s="184" t="s">
        <v>179</v>
      </c>
      <c r="B23" s="184" t="s">
        <v>116</v>
      </c>
      <c r="C23" s="184">
        <f>SUM('[2]LBS-II Pub'!C24+'[2]LBS_II Pvt'!C24+'[2]LBS-II RRB'!C24+'[2]LBS-II-COOP'!C24+'[2]LBS-II-KSFC'!C24)</f>
        <v>1091</v>
      </c>
      <c r="D23" s="191">
        <f>SUM('[2]LBS-II Pub'!D24+'[2]LBS_II Pvt'!D24+'[2]LBS-II RRB'!D24+'[2]LBS-II-COOP'!D24+'[2]LBS-II-KSFC'!D24)</f>
        <v>18655.534359999998</v>
      </c>
      <c r="E23" s="184">
        <f>SUM('[2]LBS-II Pub'!E24+'[2]LBS_II Pvt'!E24+'[2]LBS-II RRB'!E24+'[2]LBS-II-COOP'!E24+'[2]LBS-II-KSFC'!E24)</f>
        <v>18241</v>
      </c>
      <c r="F23" s="191">
        <f>SUM('[2]LBS-II Pub'!F24+'[2]LBS_II Pvt'!F24+'[2]LBS-II RRB'!F24+'[2]LBS-II-COOP'!F24+'[2]LBS-II-KSFC'!F24)</f>
        <v>58354.35</v>
      </c>
    </row>
    <row r="24" spans="1:6">
      <c r="A24" s="184" t="s">
        <v>178</v>
      </c>
      <c r="B24" s="184" t="s">
        <v>157</v>
      </c>
      <c r="C24" s="184">
        <f>SUM('[2]LBS-II Pub'!C25+'[2]LBS_II Pvt'!C25+'[2]LBS-II RRB'!C25+'[2]LBS-II-COOP'!C25+'[2]LBS-II-KSFC'!C25)</f>
        <v>208499</v>
      </c>
      <c r="D24" s="191">
        <f>SUM('[2]LBS-II Pub'!D25+'[2]LBS_II Pvt'!D25+'[2]LBS-II RRB'!D25+'[2]LBS-II-COOP'!D25+'[2]LBS-II-KSFC'!D25)</f>
        <v>383131.1132968</v>
      </c>
      <c r="E24" s="184">
        <f>SUM('[2]LBS-II Pub'!E25+'[2]LBS_II Pvt'!E25+'[2]LBS-II RRB'!E25+'[2]LBS-II-COOP'!E25+'[2]LBS-II-KSFC'!E25)</f>
        <v>245944</v>
      </c>
      <c r="F24" s="191">
        <f>SUM('[2]LBS-II Pub'!F25+'[2]LBS_II Pvt'!F25+'[2]LBS-II RRB'!F25+'[2]LBS-II-COOP'!F25+'[2]LBS-II-KSFC'!F25)</f>
        <v>468251.79541297996</v>
      </c>
    </row>
    <row r="25" spans="1:6" ht="46.5">
      <c r="A25" s="184">
        <v>2</v>
      </c>
      <c r="B25" s="184" t="s">
        <v>177</v>
      </c>
      <c r="C25" s="184">
        <f>SUM('[2]LBS-II Pub'!C26+'[2]LBS_II Pvt'!C26+'[2]LBS-II RRB'!C26+'[2]LBS-II-COOP'!C26+'[2]LBS-II-KSFC'!C26)</f>
        <v>5577431</v>
      </c>
      <c r="D25" s="191">
        <f>SUM('[2]LBS-II Pub'!D26+'[2]LBS_II Pvt'!D26+'[2]LBS-II RRB'!D26+'[2]LBS-II-COOP'!D26+'[2]LBS-II-KSFC'!D26)</f>
        <v>12438536.924032301</v>
      </c>
      <c r="E25" s="184">
        <f>SUM('[2]LBS-II Pub'!E26+'[2]LBS_II Pvt'!E26+'[2]LBS-II RRB'!E26+'[2]LBS-II-COOP'!E26+'[2]LBS-II-KSFC'!E26)</f>
        <v>10934397</v>
      </c>
      <c r="F25" s="191">
        <f>SUM('[2]LBS-II Pub'!F26+'[2]LBS_II Pvt'!F26+'[2]LBS-II RRB'!F26+'[2]LBS-II-COOP'!F26+'[2]LBS-II-KSFC'!F26)</f>
        <v>24498510.671246108</v>
      </c>
    </row>
    <row r="26" spans="1:6" ht="46.5">
      <c r="A26" s="184">
        <v>3</v>
      </c>
      <c r="B26" s="184" t="s">
        <v>176</v>
      </c>
      <c r="C26" s="184">
        <f>SUM('[2]LBS-II Pub'!C27+'[2]LBS_II Pvt'!C27+'[2]LBS-II RRB'!C27+'[2]LBS-II-COOP'!C27+'[2]LBS-II-KSFC'!C27)</f>
        <v>3110782</v>
      </c>
      <c r="D26" s="191">
        <f>SUM('[2]LBS-II Pub'!D27+'[2]LBS_II Pvt'!D27+'[2]LBS-II RRB'!D27+'[2]LBS-II-COOP'!D27+'[2]LBS-II-KSFC'!D27)</f>
        <v>3638599.1201012721</v>
      </c>
      <c r="E26" s="184">
        <f>SUM('[2]LBS-II Pub'!E27+'[2]LBS_II Pvt'!E27+'[2]LBS-II RRB'!E27+'[2]LBS-II-COOP'!E27+'[2]LBS-II-KSFC'!E27)</f>
        <v>6921011</v>
      </c>
      <c r="F26" s="191">
        <f>SUM('[2]LBS-II Pub'!F27+'[2]LBS_II Pvt'!F27+'[2]LBS-II RRB'!F27+'[2]LBS-II-COOP'!F27+'[2]LBS-II-KSFC'!F27)</f>
        <v>9126716.8302924763</v>
      </c>
    </row>
    <row r="27" spans="1:6">
      <c r="A27" s="184">
        <v>4</v>
      </c>
      <c r="B27" s="184" t="s">
        <v>175</v>
      </c>
      <c r="C27" s="184"/>
      <c r="D27" s="191"/>
      <c r="E27" s="184">
        <f>SUM('[2]LBS-II Pub'!E28+'[2]LBS_II Pvt'!E28+'[2]LBS-II RRB'!E28+'[2]LBS-II-COOP'!E28+'[2]LBS-II-KSFC'!E28)</f>
        <v>0</v>
      </c>
      <c r="F27" s="191">
        <f>SUM('[2]LBS-II Pub'!F28+'[2]LBS_II Pvt'!F28+'[2]LBS-II RRB'!F28+'[2]LBS-II-COOP'!F28+'[2]LBS-II-KSFC'!F28)</f>
        <v>0</v>
      </c>
    </row>
    <row r="28" spans="1:6">
      <c r="A28" s="184" t="s">
        <v>174</v>
      </c>
      <c r="B28" s="184" t="s">
        <v>173</v>
      </c>
      <c r="C28" s="184">
        <f>SUM('[2]LBS-II Pub'!C29+'[2]LBS_II Pvt'!C29+'[2]LBS-II RRB'!C29+'[2]LBS-II-COOP'!C29+'[2]LBS-II-KSFC'!C29)</f>
        <v>5015</v>
      </c>
      <c r="D28" s="191">
        <f>SUM('[2]LBS-II Pub'!D29+'[2]LBS_II Pvt'!D29+'[2]LBS-II RRB'!D29+'[2]LBS-II-COOP'!D29+'[2]LBS-II-KSFC'!D29)</f>
        <v>31725.16</v>
      </c>
      <c r="E28" s="184">
        <f>SUM('[2]LBS-II Pub'!E29+'[2]LBS_II Pvt'!E29+'[2]LBS-II RRB'!E29+'[2]LBS-II-COOP'!E29+'[2]LBS-II-KSFC'!E29)</f>
        <v>6207</v>
      </c>
      <c r="F28" s="191">
        <f>SUM('[2]LBS-II Pub'!F29+'[2]LBS_II Pvt'!F29+'[2]LBS-II RRB'!F29+'[2]LBS-II-COOP'!F29+'[2]LBS-II-KSFC'!F29)</f>
        <v>41144.845289999997</v>
      </c>
    </row>
    <row r="29" spans="1:6" ht="49.5" customHeight="1">
      <c r="A29" s="184" t="s">
        <v>172</v>
      </c>
      <c r="B29" s="184" t="s">
        <v>216</v>
      </c>
      <c r="C29" s="184">
        <f>SUM('[2]LBS-II Pub'!C30+'[2]LBS_II Pvt'!C30+'[2]LBS-II RRB'!C30+'[2]LBS-II-COOP'!C30+'[2]LBS-II-KSFC'!C30)</f>
        <v>6835</v>
      </c>
      <c r="D29" s="191">
        <f>SUM('[2]LBS-II Pub'!D30+'[2]LBS_II Pvt'!D30+'[2]LBS-II RRB'!D30+'[2]LBS-II-COOP'!D30+'[2]LBS-II-KSFC'!D30)</f>
        <v>717277.87274495093</v>
      </c>
      <c r="E29" s="184">
        <f>SUM('[2]LBS-II Pub'!E30+'[2]LBS_II Pvt'!E30+'[2]LBS-II RRB'!E30+'[2]LBS-II-COOP'!E30+'[2]LBS-II-KSFC'!E30)</f>
        <v>7350</v>
      </c>
      <c r="F29" s="191">
        <f>SUM('[2]LBS-II Pub'!F30+'[2]LBS_II Pvt'!F30+'[2]LBS-II RRB'!F30+'[2]LBS-II-COOP'!F30+'[2]LBS-II-KSFC'!F30)</f>
        <v>1908501.103796937</v>
      </c>
    </row>
    <row r="30" spans="1:6" ht="46.5">
      <c r="A30" s="180" t="s">
        <v>170</v>
      </c>
      <c r="B30" s="180" t="s">
        <v>169</v>
      </c>
      <c r="C30" s="184">
        <f>SUM('[2]LBS-II Pub'!C31+'[2]LBS_II Pvt'!C31+'[2]LBS-II RRB'!C31+'[2]LBS-II-COOP'!C31+'[2]LBS-II-KSFC'!C31)</f>
        <v>4214</v>
      </c>
      <c r="D30" s="191">
        <f>SUM('[2]LBS-II Pub'!D31+'[2]LBS_II Pvt'!D31+'[2]LBS-II RRB'!D31+'[2]LBS-II-COOP'!D31+'[2]LBS-II-KSFC'!D31)</f>
        <v>104941.84359</v>
      </c>
      <c r="E30" s="184">
        <f>SUM('[2]LBS-II Pub'!E31+'[2]LBS_II Pvt'!E31+'[2]LBS-II RRB'!E31+'[2]LBS-II-COOP'!E31+'[2]LBS-II-KSFC'!E31)</f>
        <v>2475</v>
      </c>
      <c r="F30" s="191">
        <f>SUM('[2]LBS-II Pub'!F31+'[2]LBS_II Pvt'!F31+'[2]LBS-II RRB'!F31+'[2]LBS-II-COOP'!F31+'[2]LBS-II-KSFC'!F31)</f>
        <v>586354.00529875001</v>
      </c>
    </row>
    <row r="31" spans="1:6" ht="46.5">
      <c r="A31" s="180" t="s">
        <v>168</v>
      </c>
      <c r="B31" s="180" t="s">
        <v>167</v>
      </c>
      <c r="C31" s="184">
        <f>SUM('[2]LBS-II Pub'!C32+'[2]LBS_II Pvt'!C32+'[2]LBS-II RRB'!C32+'[2]LBS-II-COOP'!C32+'[2]LBS-II-KSFC'!C32)</f>
        <v>1734</v>
      </c>
      <c r="D31" s="191">
        <f>SUM('[2]LBS-II Pub'!D32+'[2]LBS_II Pvt'!D32+'[2]LBS-II RRB'!D32+'[2]LBS-II-COOP'!D32+'[2]LBS-II-KSFC'!D32)</f>
        <v>303890.98631170002</v>
      </c>
      <c r="E31" s="184">
        <f>SUM('[2]LBS-II Pub'!E32+'[2]LBS_II Pvt'!E32+'[2]LBS-II RRB'!E32+'[2]LBS-II-COOP'!E32+'[2]LBS-II-KSFC'!E32)</f>
        <v>2768</v>
      </c>
      <c r="F31" s="191">
        <f>SUM('[2]LBS-II Pub'!F32+'[2]LBS_II Pvt'!F32+'[2]LBS-II RRB'!F32+'[2]LBS-II-COOP'!F32+'[2]LBS-II-KSFC'!F32)</f>
        <v>643561.82014089997</v>
      </c>
    </row>
    <row r="32" spans="1:6" ht="46.5">
      <c r="A32" s="180" t="s">
        <v>166</v>
      </c>
      <c r="B32" s="180" t="s">
        <v>165</v>
      </c>
      <c r="C32" s="184">
        <f>SUM('[2]LBS-II Pub'!C33+'[2]LBS_II Pvt'!C33+'[2]LBS-II RRB'!C33+'[2]LBS-II-COOP'!C33+'[2]LBS-II-KSFC'!C33)</f>
        <v>887</v>
      </c>
      <c r="D32" s="191">
        <f>SUM('[2]LBS-II Pub'!D33+'[2]LBS_II Pvt'!D33+'[2]LBS-II RRB'!D33+'[2]LBS-II-COOP'!D33+'[2]LBS-II-KSFC'!D33)</f>
        <v>308445.04284325102</v>
      </c>
      <c r="E32" s="184">
        <f>SUM('[2]LBS-II Pub'!E33+'[2]LBS_II Pvt'!E33+'[2]LBS-II RRB'!E33+'[2]LBS-II-COOP'!E33+'[2]LBS-II-KSFC'!E33)</f>
        <v>2107</v>
      </c>
      <c r="F32" s="191">
        <f>SUM('[2]LBS-II Pub'!F33+'[2]LBS_II Pvt'!F33+'[2]LBS-II RRB'!F33+'[2]LBS-II-COOP'!F33+'[2]LBS-II-KSFC'!F33)</f>
        <v>678585.27835728694</v>
      </c>
    </row>
    <row r="33" spans="1:6">
      <c r="A33" s="184" t="s">
        <v>164</v>
      </c>
      <c r="B33" s="184" t="s">
        <v>163</v>
      </c>
      <c r="C33" s="184">
        <f>SUM('[2]LBS-II Pub'!C34+'[2]LBS_II Pvt'!C34+'[2]LBS-II RRB'!C34+'[2]LBS-II-COOP'!C34+'[2]LBS-II-KSFC'!C34)</f>
        <v>4038</v>
      </c>
      <c r="D33" s="191">
        <f>SUM('[2]LBS-II Pub'!D34+'[2]LBS_II Pvt'!D34+'[2]LBS-II RRB'!D34+'[2]LBS-II-COOP'!D34+'[2]LBS-II-KSFC'!D34)</f>
        <v>29813.628596000002</v>
      </c>
      <c r="E33" s="184">
        <f>SUM('[2]LBS-II Pub'!E34+'[2]LBS_II Pvt'!E34+'[2]LBS-II RRB'!E34+'[2]LBS-II-COOP'!E34+'[2]LBS-II-KSFC'!E34)</f>
        <v>10814</v>
      </c>
      <c r="F33" s="191">
        <f>SUM('[2]LBS-II Pub'!F34+'[2]LBS_II Pvt'!F34+'[2]LBS-II RRB'!F34+'[2]LBS-II-COOP'!F34+'[2]LBS-II-KSFC'!F34)</f>
        <v>148286.2208832</v>
      </c>
    </row>
    <row r="34" spans="1:6">
      <c r="A34" s="184" t="s">
        <v>162</v>
      </c>
      <c r="B34" s="184" t="s">
        <v>161</v>
      </c>
      <c r="C34" s="184">
        <f>SUM('[2]LBS-II Pub'!C35+'[2]LBS_II Pvt'!C35+'[2]LBS-II RRB'!C35+'[2]LBS-II-COOP'!C35+'[2]LBS-II-KSFC'!C35)</f>
        <v>82875</v>
      </c>
      <c r="D34" s="191">
        <f>SUM('[2]LBS-II Pub'!D35+'[2]LBS_II Pvt'!D35+'[2]LBS-II RRB'!D35+'[2]LBS-II-COOP'!D35+'[2]LBS-II-KSFC'!D35)</f>
        <v>2243949.0474772002</v>
      </c>
      <c r="E34" s="184">
        <f>SUM('[2]LBS-II Pub'!E35+'[2]LBS_II Pvt'!E35+'[2]LBS-II RRB'!E35+'[2]LBS-II-COOP'!E35+'[2]LBS-II-KSFC'!E35)</f>
        <v>276054</v>
      </c>
      <c r="F34" s="191">
        <f>SUM('[2]LBS-II Pub'!F35+'[2]LBS_II Pvt'!F35+'[2]LBS-II RRB'!F35+'[2]LBS-II-COOP'!F35+'[2]LBS-II-KSFC'!F35)</f>
        <v>7627669.1863701008</v>
      </c>
    </row>
    <row r="35" spans="1:6" ht="46.5">
      <c r="A35" s="184" t="s">
        <v>160</v>
      </c>
      <c r="B35" s="184" t="s">
        <v>159</v>
      </c>
      <c r="C35" s="184">
        <f>SUM('[2]LBS-II Pub'!C36+'[2]LBS_II Pvt'!C36+'[2]LBS-II RRB'!C36+'[2]LBS-II-COOP'!C36+'[2]LBS-II-KSFC'!C36)</f>
        <v>311082</v>
      </c>
      <c r="D35" s="191">
        <f>SUM('[2]LBS-II Pub'!D36+'[2]LBS_II Pvt'!D36+'[2]LBS-II RRB'!D36+'[2]LBS-II-COOP'!D36+'[2]LBS-II-KSFC'!D36)</f>
        <v>1365084.1797471</v>
      </c>
      <c r="E35" s="184">
        <f>SUM('[2]LBS-II Pub'!E36+'[2]LBS_II Pvt'!E36+'[2]LBS-II RRB'!E36+'[2]LBS-II-COOP'!E36+'[2]LBS-II-KSFC'!E36)</f>
        <v>1109547</v>
      </c>
      <c r="F35" s="191">
        <f>SUM('[2]LBS-II Pub'!F36+'[2]LBS_II Pvt'!F36+'[2]LBS-II RRB'!F36+'[2]LBS-II-COOP'!F36+'[2]LBS-II-KSFC'!F36)</f>
        <v>2974148.0320219998</v>
      </c>
    </row>
    <row r="36" spans="1:6">
      <c r="A36" s="184" t="s">
        <v>158</v>
      </c>
      <c r="B36" s="184" t="s">
        <v>157</v>
      </c>
      <c r="C36" s="184">
        <f>SUM('[2]LBS-II Pub'!C37+'[2]LBS_II Pvt'!C37+'[2]LBS-II RRB'!C37+'[2]LBS-II-COOP'!C37+'[2]LBS-II-KSFC'!C37)</f>
        <v>1744344</v>
      </c>
      <c r="D36" s="191">
        <f>SUM('[2]LBS-II Pub'!D37+'[2]LBS_II Pvt'!D37+'[2]LBS-II RRB'!D37+'[2]LBS-II-COOP'!D37+'[2]LBS-II-KSFC'!D37)</f>
        <v>13116242.122041572</v>
      </c>
      <c r="E36" s="184">
        <f>SUM('[2]LBS-II Pub'!E37+'[2]LBS_II Pvt'!E37+'[2]LBS-II RRB'!E37+'[2]LBS-II-COOP'!E37+'[2]LBS-II-KSFC'!E37)</f>
        <v>2989880</v>
      </c>
      <c r="F36" s="191">
        <f>SUM('[2]LBS-II Pub'!F37+'[2]LBS_II Pvt'!F37+'[2]LBS-II RRB'!F37+'[2]LBS-II-COOP'!F37+'[2]LBS-II-KSFC'!F37)</f>
        <v>22621859.512375038</v>
      </c>
    </row>
    <row r="37" spans="1:6">
      <c r="A37" s="184">
        <v>5</v>
      </c>
      <c r="B37" s="184" t="s">
        <v>215</v>
      </c>
      <c r="C37" s="184">
        <f>SUM(C28+C29+C33+C34+C35+C36)</f>
        <v>2154189</v>
      </c>
      <c r="D37" s="191">
        <f>SUM(D28+D29+D33+D34+D35+D36)</f>
        <v>17504092.010606825</v>
      </c>
      <c r="E37" s="184">
        <f>SUM(E28+E29+E33+E34+E35+E36)</f>
        <v>4399852</v>
      </c>
      <c r="F37" s="191">
        <f>SUM(F28+F29+F33+F34+F35+F36)</f>
        <v>35321608.900737271</v>
      </c>
    </row>
    <row r="38" spans="1:6" ht="36.75" customHeight="1">
      <c r="A38" s="180"/>
      <c r="B38" s="184" t="s">
        <v>155</v>
      </c>
      <c r="C38" s="180">
        <f>SUM(C25+C37)</f>
        <v>7731620</v>
      </c>
      <c r="D38" s="183">
        <f>SUM(D25+D37)</f>
        <v>29942628.934639126</v>
      </c>
      <c r="E38" s="180">
        <f>SUM(E25+E37)</f>
        <v>15334249</v>
      </c>
      <c r="F38" s="183">
        <f>SUM(F25+F37)</f>
        <v>59820119.571983382</v>
      </c>
    </row>
    <row r="39" spans="1:6">
      <c r="A39" s="190"/>
      <c r="B39" s="190"/>
      <c r="C39" s="190"/>
      <c r="D39" s="190"/>
      <c r="E39" s="190"/>
      <c r="F39" s="190"/>
    </row>
    <row r="40" spans="1:6" ht="15.75" customHeight="1">
      <c r="A40" s="190"/>
      <c r="B40" s="441" t="s">
        <v>154</v>
      </c>
      <c r="C40" s="441"/>
      <c r="D40" s="441"/>
      <c r="E40" s="441"/>
      <c r="F40" s="441"/>
    </row>
  </sheetData>
  <mergeCells count="5">
    <mergeCell ref="C1:D1"/>
    <mergeCell ref="A2:F2"/>
    <mergeCell ref="C6:D6"/>
    <mergeCell ref="E6:F6"/>
    <mergeCell ref="B40:F40"/>
  </mergeCells>
  <pageMargins left="1.3779527559055118" right="0.31496062992125984" top="0.98425196850393704" bottom="0.98425196850393704" header="0.51181102362204722" footer="0.51181102362204722"/>
  <pageSetup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DEP-ADV-REV</vt:lpstr>
      <vt:lpstr>WS-ADV-REV</vt:lpstr>
      <vt:lpstr>kcc-Total-REV</vt:lpstr>
      <vt:lpstr>min-dis-rev</vt:lpstr>
      <vt:lpstr>min-women-REV</vt:lpstr>
      <vt:lpstr>PRI-SEC-ADV-BANKS</vt:lpstr>
      <vt:lpstr>ACP-PRIORITY-banks</vt:lpstr>
      <vt:lpstr>LBS-I Tot</vt:lpstr>
      <vt:lpstr>LBS-II Tot</vt:lpstr>
      <vt:lpstr>LBS-iii-tOT</vt:lpstr>
      <vt:lpstr>REPORT-pmegp-npa level</vt:lpstr>
      <vt:lpstr>NPA</vt:lpstr>
      <vt:lpstr>KPMR &amp; KACOMP</vt:lpstr>
      <vt:lpstr>Pendency</vt:lpstr>
      <vt:lpstr>ST-TL</vt:lpstr>
      <vt:lpstr>SHGs - Comm. Bks</vt:lpstr>
      <vt:lpstr>SHGs - RRBs</vt:lpstr>
      <vt:lpstr>SHGs - Coop Bks</vt:lpstr>
      <vt:lpstr>SHGs - All Banks</vt:lpstr>
      <vt:lpstr>'LBS-I Tot'!Print_Area</vt:lpstr>
      <vt:lpstr>'LBS-II Tot'!Print_Area</vt:lpstr>
      <vt:lpstr>'LBS-iii-tOT'!Print_Area</vt:lpstr>
      <vt:lpstr>'min-dis-rev'!Print_Area</vt:lpstr>
      <vt:lpstr>'PRI-SEC-ADV-BANKS'!Print_Area</vt:lpstr>
      <vt:lpstr>'REPORT-pmegp-npa level'!Print_Area</vt:lpstr>
      <vt:lpstr>'ST-TL'!Print_Area</vt:lpstr>
      <vt:lpstr>'REPORT-pmegp-npa level'!Print_Titles</vt:lpstr>
      <vt:lpstr>'ST-TL'!Print_Titles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2018-06-30T12:44:31Z</dcterms:modified>
</cp:coreProperties>
</file>